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45" windowHeight="6105" activeTab="0"/>
  </bookViews>
  <sheets>
    <sheet name="TB Attachment B - Round 9" sheetId="1" r:id="rId1"/>
    <sheet name="Incoterm" sheetId="2" state="hidden" r:id="rId2"/>
  </sheets>
  <definedNames>
    <definedName name="_xlnm.Print_Area" localSheetId="0">'TB Attachment B - Round 9'!$A$1:$K$171</definedName>
    <definedName name="Incoterm">'Incoterm'!$A$2:$A$13</definedName>
    <definedName name="list">#REF!</definedName>
    <definedName name="list1">#REF!</definedName>
    <definedName name="SD">#REF!</definedName>
    <definedName name="SDA">#REF!</definedName>
    <definedName name="_xlnm.Print_Titles" localSheetId="0">'TB Attachment B - Round 9'!$1:$8</definedName>
    <definedName name="YesNo">'Incoterm'!$B$2:$B$3</definedName>
  </definedNames>
  <calcPr fullCalcOnLoad="1"/>
</workbook>
</file>

<file path=xl/sharedStrings.xml><?xml version="1.0" encoding="utf-8"?>
<sst xmlns="http://schemas.openxmlformats.org/spreadsheetml/2006/main" count="214" uniqueCount="147">
  <si>
    <t>Product Category</t>
  </si>
  <si>
    <t>Year Two
Total Cost</t>
  </si>
  <si>
    <t>Year One
Total Cost</t>
  </si>
  <si>
    <t>Year One Quantity</t>
  </si>
  <si>
    <t>EML (Yes/No)</t>
  </si>
  <si>
    <t>STG (Yes/No)</t>
  </si>
  <si>
    <t>EML</t>
  </si>
  <si>
    <t xml:space="preserve">   Essential Medicines List</t>
  </si>
  <si>
    <t xml:space="preserve">   Standard Treatment Guidelines</t>
  </si>
  <si>
    <t xml:space="preserve">INN </t>
  </si>
  <si>
    <t xml:space="preserve">STG </t>
  </si>
  <si>
    <r>
      <t xml:space="preserve">  </t>
    </r>
    <r>
      <rPr>
        <b/>
        <sz val="10"/>
        <rFont val="Arial"/>
        <family val="2"/>
      </rPr>
      <t xml:space="preserve"> International Nonproprietary Names </t>
    </r>
  </si>
  <si>
    <t>Definitions used in this attachment:</t>
  </si>
  <si>
    <r>
      <t xml:space="preserve">INN / Generic Product Name </t>
    </r>
    <r>
      <rPr>
        <i/>
        <sz val="9"/>
        <color indexed="12"/>
        <rFont val="Arial"/>
        <family val="2"/>
      </rPr>
      <t>(Insert full name not treatment regime formula)</t>
    </r>
  </si>
  <si>
    <r>
      <t xml:space="preserve">INN / Generic Product Name </t>
    </r>
    <r>
      <rPr>
        <i/>
        <sz val="9"/>
        <color indexed="12"/>
        <rFont val="Arial"/>
        <family val="2"/>
      </rPr>
      <t>(Insert ull name not treatment regime formula)</t>
    </r>
  </si>
  <si>
    <r>
      <t>Product Name</t>
    </r>
    <r>
      <rPr>
        <i/>
        <sz val="9"/>
        <color indexed="12"/>
        <rFont val="Arial"/>
        <family val="2"/>
      </rPr>
      <t xml:space="preserve"> </t>
    </r>
  </si>
  <si>
    <t>Year Two Quantity</t>
  </si>
  <si>
    <t>Cumulative Two Year Budget</t>
  </si>
  <si>
    <t xml:space="preserve">  No information required for this cell</t>
  </si>
  <si>
    <r>
      <t xml:space="preserve"> ** Note: For </t>
    </r>
    <r>
      <rPr>
        <b/>
        <sz val="10"/>
        <color indexed="16"/>
        <rFont val="Arial"/>
        <family val="2"/>
      </rPr>
      <t>Health Equipment,</t>
    </r>
    <r>
      <rPr>
        <b/>
        <sz val="10"/>
        <rFont val="Arial"/>
        <family val="2"/>
      </rPr>
      <t xml:space="preserve"> the costing provided in the table above should take into account the "total cost of ownership" ('TCO').  TCO includes the cost of reagents and annual maintenance to ensure the equipment operates effectively.</t>
    </r>
  </si>
  <si>
    <t>Strength</t>
  </si>
  <si>
    <t xml:space="preserve">Unit </t>
  </si>
  <si>
    <t>Applicant Name:</t>
  </si>
  <si>
    <t>Country:</t>
  </si>
  <si>
    <t xml:space="preserve">Pediatric         First Line         Anti-tuberculosis medicines </t>
  </si>
  <si>
    <t xml:space="preserve">Pediatric             First Line       Anti-tuberculosis medicines </t>
  </si>
  <si>
    <t>Please specify the INCOTERM used:</t>
  </si>
  <si>
    <r>
      <t>SUB-TOTALS (</t>
    </r>
    <r>
      <rPr>
        <b/>
        <sz val="11"/>
        <color indexed="10"/>
        <rFont val="Arial"/>
        <family val="2"/>
      </rPr>
      <t>automatically completed</t>
    </r>
    <r>
      <rPr>
        <b/>
        <sz val="11"/>
        <rFont val="Arial"/>
        <family val="2"/>
      </rPr>
      <t>) ==&gt;</t>
    </r>
  </si>
  <si>
    <r>
      <t xml:space="preserve">SUB-TOTALS </t>
    </r>
    <r>
      <rPr>
        <b/>
        <sz val="11"/>
        <color indexed="10"/>
        <rFont val="Arial"/>
        <family val="2"/>
      </rPr>
      <t>(automatically completed)</t>
    </r>
    <r>
      <rPr>
        <b/>
        <sz val="11"/>
        <rFont val="Arial"/>
        <family val="2"/>
      </rPr>
      <t xml:space="preserve">  ==&gt;</t>
    </r>
  </si>
  <si>
    <r>
      <t xml:space="preserve">SUB-TOTALS </t>
    </r>
    <r>
      <rPr>
        <b/>
        <sz val="11"/>
        <color indexed="10"/>
        <rFont val="Arial"/>
        <family val="2"/>
      </rPr>
      <t>(automatically completed)</t>
    </r>
    <r>
      <rPr>
        <b/>
        <sz val="11"/>
        <rFont val="Arial"/>
        <family val="2"/>
      </rPr>
      <t>==&gt;</t>
    </r>
  </si>
  <si>
    <t>Table B.2 - Estimated Year 1 and Year 2 Costs for Pharmaceutical Products included in the Proposal</t>
  </si>
  <si>
    <t xml:space="preserve">Table B.1 - List of Pharmaceutical Products included in the Proposal  </t>
  </si>
  <si>
    <t xml:space="preserve">Table B.3 - Estimated Year 1 and Year 2 Costs for Health Products and Health Equipment  </t>
  </si>
  <si>
    <r>
      <t>†</t>
    </r>
    <r>
      <rPr>
        <i/>
        <sz val="6.75"/>
        <color indexed="12"/>
        <rFont val="Arial"/>
        <family val="2"/>
      </rPr>
      <t xml:space="preserve"> </t>
    </r>
    <r>
      <rPr>
        <i/>
        <sz val="9"/>
        <color indexed="12"/>
        <rFont val="Arial"/>
        <family val="2"/>
      </rPr>
      <t>International Drug Price Indicator Guide,</t>
    </r>
    <r>
      <rPr>
        <sz val="9"/>
        <color indexed="12"/>
        <rFont val="Arial"/>
        <family val="2"/>
      </rPr>
      <t xml:space="preserve"> Management Sciences for Health in Collaboration with WHO (published annually) (http://www.msh.org</t>
    </r>
    <r>
      <rPr>
        <i/>
        <sz val="9"/>
        <color indexed="12"/>
        <rFont val="Arial"/>
        <family val="2"/>
      </rPr>
      <t>); Second-line tuberculosis drugs, formulations and prices, Global Drug Facility (</t>
    </r>
    <r>
      <rPr>
        <u val="single"/>
        <sz val="9"/>
        <color indexed="12"/>
        <rFont val="Arial"/>
        <family val="2"/>
      </rPr>
      <t>http://www.stoptb.org/GDF/drugsupply/drugs.available.html</t>
    </r>
    <r>
      <rPr>
        <i/>
        <sz val="9"/>
        <color indexed="12"/>
        <rFont val="Arial"/>
        <family val="2"/>
      </rPr>
      <t>)</t>
    </r>
  </si>
  <si>
    <r>
      <t>Estimated cost per unit</t>
    </r>
    <r>
      <rPr>
        <b/>
        <vertAlign val="superscript"/>
        <sz val="11"/>
        <rFont val="Arial"/>
        <family val="2"/>
      </rPr>
      <t>†</t>
    </r>
    <r>
      <rPr>
        <b/>
        <sz val="11"/>
        <rFont val="Arial"/>
        <family val="2"/>
      </rPr>
      <t xml:space="preserve"> </t>
    </r>
    <r>
      <rPr>
        <i/>
        <sz val="9"/>
        <color indexed="12"/>
        <rFont val="Arial"/>
        <family val="2"/>
      </rPr>
      <t>(same currency as proposal)</t>
    </r>
  </si>
  <si>
    <t>* Please provide only the total cost for "other medicines" category for year 1 and year 2. If the list of items is long, you can attach the detailed list of items to this attachment B</t>
  </si>
  <si>
    <r>
      <t>Health Equipment *</t>
    </r>
    <r>
      <rPr>
        <b/>
        <i/>
        <sz val="10"/>
        <rFont val="Arial"/>
        <family val="2"/>
      </rPr>
      <t>*</t>
    </r>
    <r>
      <rPr>
        <b/>
        <sz val="10"/>
        <rFont val="Arial"/>
        <family val="2"/>
      </rPr>
      <t xml:space="preserve"> </t>
    </r>
    <r>
      <rPr>
        <i/>
        <sz val="8"/>
        <color indexed="12"/>
        <rFont val="Arial"/>
        <family val="2"/>
      </rPr>
      <t xml:space="preserve">(e.g., microscopes,  xray equipment). </t>
    </r>
    <r>
      <rPr>
        <i/>
        <sz val="10"/>
        <color indexed="12"/>
        <rFont val="Arial"/>
        <family val="2"/>
      </rPr>
      <t xml:space="preserve"> </t>
    </r>
  </si>
  <si>
    <r>
      <t>Description of the Service*** (</t>
    </r>
    <r>
      <rPr>
        <sz val="9"/>
        <color indexed="12"/>
        <rFont val="Arial"/>
        <family val="2"/>
      </rPr>
      <t xml:space="preserve">e.g. for </t>
    </r>
    <r>
      <rPr>
        <i/>
        <sz val="9"/>
        <color indexed="12"/>
        <rFont val="Arial"/>
        <family val="2"/>
      </rPr>
      <t>MIS systems, QA system strengthening, QC Testing, pharmacovigilance</t>
    </r>
    <r>
      <rPr>
        <sz val="9"/>
        <color indexed="12"/>
        <rFont val="Arial"/>
        <family val="2"/>
      </rPr>
      <t>)</t>
    </r>
  </si>
  <si>
    <t>Related budget
cost category***</t>
  </si>
  <si>
    <t>Table B.4 - List of Services directly tied to the Management of Pharmaceuticals, Health products and Health Equipment</t>
  </si>
  <si>
    <t xml:space="preserve">Pediatric  Second Line Anti-tuberculosis medicines                   (MDR-TB)  </t>
  </si>
  <si>
    <t>Second Line Anti-tuberculosis medicines                   (MDR-TB)     for Adults</t>
  </si>
  <si>
    <t>First Line          Anti-tuberculosis medicines for Adults</t>
  </si>
  <si>
    <r>
      <t xml:space="preserve">Unit </t>
    </r>
    <r>
      <rPr>
        <i/>
        <sz val="9"/>
        <color indexed="12"/>
        <rFont val="Arial"/>
        <family val="2"/>
      </rPr>
      <t>(per tab, per inj, per ml/pack size)</t>
    </r>
  </si>
  <si>
    <r>
      <t>Year One Quantity</t>
    </r>
    <r>
      <rPr>
        <b/>
        <sz val="11"/>
        <color indexed="10"/>
        <rFont val="Arial"/>
        <family val="2"/>
      </rPr>
      <t xml:space="preserve"> </t>
    </r>
    <r>
      <rPr>
        <i/>
        <sz val="9"/>
        <color indexed="12"/>
        <rFont val="Arial"/>
        <family val="2"/>
      </rPr>
      <t>(no. of units)</t>
    </r>
  </si>
  <si>
    <r>
      <t xml:space="preserve">Year Two Quantity </t>
    </r>
    <r>
      <rPr>
        <i/>
        <sz val="9"/>
        <color indexed="12"/>
        <rFont val="Arial"/>
        <family val="2"/>
      </rPr>
      <t>(no. of units)</t>
    </r>
  </si>
  <si>
    <t>Second Line   Anti-tuberculosis medicines                   (MDR-TB)     for Adults</t>
  </si>
  <si>
    <t>First Line       Anti-tuberculosis medicines for Adults</t>
  </si>
  <si>
    <t>Tuberculosis Attachment B - Preliminary List of Pharmaceuticals, Health Products and Health Equipment</t>
  </si>
  <si>
    <r>
      <t xml:space="preserve">Other medicines* </t>
    </r>
    <r>
      <rPr>
        <sz val="8"/>
        <color indexed="12"/>
        <rFont val="Arial"/>
        <family val="2"/>
      </rPr>
      <t>(e.g. treatments for opportunistic infections, management of side-effects)</t>
    </r>
  </si>
  <si>
    <r>
      <t xml:space="preserve">Health Products      </t>
    </r>
    <r>
      <rPr>
        <i/>
        <sz val="8"/>
        <color indexed="12"/>
        <rFont val="Arial"/>
        <family val="2"/>
      </rPr>
      <t>(incl consumables: e.g., sputum containers, gloves)</t>
    </r>
  </si>
  <si>
    <r>
      <t>*** Please detail all services linked to management of pharmaceuticals, health products and health equipment and indicate the related budget cost category</t>
    </r>
    <r>
      <rPr>
        <b/>
        <sz val="10"/>
        <color indexed="10"/>
        <rFont val="Arial"/>
        <family val="2"/>
      </rPr>
      <t xml:space="preserve"> </t>
    </r>
    <r>
      <rPr>
        <b/>
        <sz val="10"/>
        <rFont val="Arial"/>
        <family val="2"/>
      </rPr>
      <t xml:space="preserve">described in the Proposal Guidelines </t>
    </r>
    <r>
      <rPr>
        <b/>
        <sz val="10"/>
        <color indexed="10"/>
        <rFont val="Arial"/>
        <family val="2"/>
      </rPr>
      <t>in page 45-46</t>
    </r>
  </si>
  <si>
    <t>Column1</t>
  </si>
  <si>
    <t>EXW – EX WORKS</t>
  </si>
  <si>
    <t>FCA – FREE CARRIER</t>
  </si>
  <si>
    <t>FAS – FREE ALONGSIDE SHIP</t>
  </si>
  <si>
    <t>FOB – FREE ON BOARD</t>
  </si>
  <si>
    <t>CFR – COST AND FREIGHT</t>
  </si>
  <si>
    <t>CIF – COST, INSURANCE AND FREIGHT</t>
  </si>
  <si>
    <t xml:space="preserve">CPT – CARRIAGE PAID TO </t>
  </si>
  <si>
    <t>CIP – CARRIAGE AND INSURANCE PAID</t>
  </si>
  <si>
    <t>DAF – DELIVERED AT FRONTIER</t>
  </si>
  <si>
    <t>DES – DELIVERED EX SHIP</t>
  </si>
  <si>
    <t>DDU – DELIVERED DUTY UNPAID</t>
  </si>
  <si>
    <t>DDP – DELIVERED DUTY PAID</t>
  </si>
  <si>
    <t>YesNO</t>
  </si>
  <si>
    <t>Yes</t>
  </si>
  <si>
    <t>No</t>
  </si>
  <si>
    <t>WHO List
(Year updated ____________ )</t>
  </si>
  <si>
    <t>National List
(Year updated ___________ )</t>
  </si>
  <si>
    <t>Institutional List
(Year updated ____________ )</t>
  </si>
  <si>
    <t>NOT APLICABLE</t>
  </si>
  <si>
    <t>Unit</t>
  </si>
  <si>
    <t>Set</t>
  </si>
  <si>
    <t>kg</t>
  </si>
  <si>
    <t>Primers</t>
  </si>
  <si>
    <t>Test</t>
  </si>
  <si>
    <t>Container with stainless steel lid for material disposal</t>
  </si>
  <si>
    <t>Refrigerated Centrifuge</t>
  </si>
  <si>
    <t>Minus 20ºC Freezer</t>
  </si>
  <si>
    <t>Professional stainless steel Blender</t>
  </si>
  <si>
    <t>Class II B2 Biosafety Cabine - medium</t>
  </si>
  <si>
    <t>Countertop Microcentrifuge</t>
  </si>
  <si>
    <t>Agarose</t>
  </si>
  <si>
    <t>Ethidium Bromide</t>
  </si>
  <si>
    <t>Restriction Enzyme BstEII 1000U</t>
  </si>
  <si>
    <t>Restriction Enzyme Hae III 1000U</t>
  </si>
  <si>
    <t>Genetic Probe Kit for Molecular Micobacteria Identification</t>
  </si>
  <si>
    <t>Taq DNApolimerase enzyme</t>
  </si>
  <si>
    <t>TB Line Probe Assay Kit for rapidly Resistance Detection (Rifampicin and isoniazid) by Reverse Hibridization</t>
  </si>
  <si>
    <t>Niacin Strips Tests</t>
  </si>
  <si>
    <t>Gel Loading Dye - Bromophenol Blue and Xilene Cyanol</t>
  </si>
  <si>
    <t>DNA Molecular Markers - 100pb Ladder</t>
  </si>
  <si>
    <t>DNA Molecular markers - 50pb Ladder</t>
  </si>
  <si>
    <t>DNA Molecular Markers - 25pb Ladder</t>
  </si>
  <si>
    <t>Bottle</t>
  </si>
  <si>
    <t>Box</t>
  </si>
  <si>
    <r>
      <t xml:space="preserve">Estimated cost per unit </t>
    </r>
    <r>
      <rPr>
        <i/>
        <sz val="9"/>
        <color indexed="12"/>
        <rFont val="Arial"/>
        <family val="2"/>
      </rPr>
      <t>(E$)</t>
    </r>
  </si>
  <si>
    <t>Eletric Heating Plate</t>
  </si>
  <si>
    <t>Sealing Machine for Surgical Grade Paper</t>
  </si>
  <si>
    <t xml:space="preserve">Dry Block Heater 48-wells position tubes 1,5ml (temp 120ºC) </t>
  </si>
  <si>
    <t>Inspissator used for the sterilization of egg media</t>
  </si>
  <si>
    <t>Box for transportation of clinical specimens</t>
  </si>
  <si>
    <t>unit</t>
  </si>
  <si>
    <t>pack of 1000</t>
  </si>
  <si>
    <t>rolls of 1000</t>
  </si>
  <si>
    <t>DNAse-/RNAse-free TIPS, sterille filters, for pipettes 1 - 20 µl</t>
  </si>
  <si>
    <t>pack of 96</t>
  </si>
  <si>
    <t>DNAse-/RNAse-free TIPS, sterille filters, for pipettes 20 - 200 µl</t>
  </si>
  <si>
    <t>pack of 97</t>
  </si>
  <si>
    <t>Ogawa Solid Medium - for M. tuberculosis culture detection</t>
  </si>
  <si>
    <t>Parafilm, 100 mm width with dispenser - rolls</t>
  </si>
  <si>
    <t>Cryo-tags, sized to fit for use on cryo-tubes</t>
  </si>
  <si>
    <t>Cryo-vial, sterile with cap, 2 ml, with outer winding</t>
  </si>
  <si>
    <t>rolls</t>
  </si>
  <si>
    <t>bottle</t>
  </si>
  <si>
    <t>PCR tubes, 0.2 ml with attached caps, sterile, DNAse- RNAse-free</t>
  </si>
  <si>
    <t>Respirators 96% Filter Eficiency - box of 20 units</t>
  </si>
  <si>
    <t>TIPS, PE, for pipettes 100 - 1000 µl</t>
  </si>
  <si>
    <t>Shaker tubes (vortex)</t>
  </si>
  <si>
    <t>Autoclave, vertical, 75 litres</t>
  </si>
  <si>
    <t>Analytical scale, electronic, accuracy class I, sensitivity 0.01 mg up to 60 g and 0.1 mg up to 200 g.</t>
  </si>
  <si>
    <t xml:space="preserve">Automatic monochannel Pipette  0,5μL - 10μL </t>
  </si>
  <si>
    <t>Automatic monochannel Pipette 10μL - 100μL</t>
  </si>
  <si>
    <t>Automatic monochannel Pipette 20μL - 200μL</t>
  </si>
  <si>
    <t>Automatic monochannel Pipette 100μL - 1000μL</t>
  </si>
  <si>
    <t>Automatic and electric Pipetting aid</t>
  </si>
  <si>
    <t>Computerized system of photography with transilluminator for Gel Documentation (camera system, zoom lens and filter, darkroom and transilluminator)</t>
  </si>
  <si>
    <t>Equipment for dispensing culture media</t>
  </si>
  <si>
    <t>Duplex Refrigerator (400 litres)</t>
  </si>
  <si>
    <t>Hot-air oven for drying and sterilization of material, temperature to 250ºC, 110 litres</t>
  </si>
  <si>
    <t>Gel Electrophoresis Power Supply</t>
  </si>
  <si>
    <t>Gel Electrophoresis Horizontal Gel Apparatus</t>
  </si>
  <si>
    <t>Water tank for MilliQ system, 30-litre</t>
  </si>
  <si>
    <t xml:space="preserve">Water purifying System (MilliQ) </t>
  </si>
  <si>
    <t>Wire baskets with drip tray for autoclave 75 litres</t>
  </si>
  <si>
    <t>Fume Hood to exhaust vapors</t>
  </si>
  <si>
    <t>Microbiological Incubator oven (approx. 150 litres), temperature range 25º to 50ºC, with stainless shelves - medium size</t>
  </si>
  <si>
    <t>Thermal Printer used for gel documentation</t>
  </si>
  <si>
    <t>Water bath, capacity approx. 20 litres</t>
  </si>
  <si>
    <t>Microbiological Incubator oven with glass door (2,10x0,70x1,95m), temperature range 25º to 50º, with stainless shelves - large size</t>
  </si>
  <si>
    <t>Refrigerator vertical with 4 sliding doors</t>
  </si>
  <si>
    <t>Liquid medium with OADC and PANTA enrichment for M.tb culture detection by MGIT960 automated system, stored at temp. 2ºC to 8ºC, box of 100 tubes (7ml)</t>
  </si>
  <si>
    <t>Liquid medium with OADC and PANTA enrichment for M.tb culture detection by MGIT Manual system, stored at temp. 2ºC to 8ºC, box of 25 tubes (4ml)</t>
  </si>
  <si>
    <t>Liquid medium SIRE Kit for TB DST by MGIT960: for aggregation to the growth medium, lyophilized, composed of streptomycin, isoniazid, rifampicin and ethambutol, plus enrichment OADC and PANTA; stored at temp. 2ºC to 8ºC, box of 100 tubes (7ml)</t>
  </si>
  <si>
    <t>Health Equipments</t>
  </si>
  <si>
    <t xml:space="preserve">Health Products </t>
  </si>
</sst>
</file>

<file path=xl/styles.xml><?xml version="1.0" encoding="utf-8"?>
<styleSheet xmlns="http://schemas.openxmlformats.org/spreadsheetml/2006/main">
  <numFmts count="5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quot;#,##0"/>
    <numFmt numFmtId="195" formatCode="&quot;$&quot;#,##0.0"/>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Red]0"/>
    <numFmt numFmtId="202" formatCode="0.00;[Red]0.00"/>
    <numFmt numFmtId="203" formatCode="0.0000;[Red]0.0000"/>
    <numFmt numFmtId="204" formatCode="&quot;Sim&quot;;&quot;Sim&quot;;&quot;Não&quot;"/>
    <numFmt numFmtId="205" formatCode="&quot;Verdadeiro&quot;;&quot;Verdadeiro&quot;;&quot;Falso&quot;"/>
    <numFmt numFmtId="206" formatCode="&quot;Ativar&quot;;&quot;Ativar&quot;;&quot;Desativar&quot;"/>
    <numFmt numFmtId="207" formatCode="#,##0.00;[Red]#,##0.00"/>
    <numFmt numFmtId="208" formatCode="[$-416]dddd\,\ d&quot; de &quot;mmmm&quot; de &quot;yyyy"/>
  </numFmts>
  <fonts count="44">
    <font>
      <sz val="10"/>
      <name val="Arial"/>
      <family val="0"/>
    </font>
    <font>
      <b/>
      <sz val="10"/>
      <name val="Arial"/>
      <family val="2"/>
    </font>
    <font>
      <b/>
      <i/>
      <sz val="10"/>
      <name val="Arial"/>
      <family val="2"/>
    </font>
    <font>
      <b/>
      <sz val="14"/>
      <name val="Arial"/>
      <family val="2"/>
    </font>
    <font>
      <b/>
      <i/>
      <sz val="12"/>
      <name val="Arial"/>
      <family val="2"/>
    </font>
    <font>
      <b/>
      <sz val="11"/>
      <name val="Arial"/>
      <family val="2"/>
    </font>
    <font>
      <u val="single"/>
      <sz val="7.5"/>
      <color indexed="12"/>
      <name val="Arial"/>
      <family val="0"/>
    </font>
    <font>
      <u val="single"/>
      <sz val="7.5"/>
      <color indexed="36"/>
      <name val="Arial"/>
      <family val="0"/>
    </font>
    <font>
      <sz val="12"/>
      <color indexed="8"/>
      <name val="Times"/>
      <family val="1"/>
    </font>
    <font>
      <sz val="10"/>
      <color indexed="8"/>
      <name val="Arial"/>
      <family val="2"/>
    </font>
    <font>
      <sz val="9"/>
      <color indexed="8"/>
      <name val="Arial"/>
      <family val="2"/>
    </font>
    <font>
      <i/>
      <sz val="12"/>
      <name val="Arial"/>
      <family val="2"/>
    </font>
    <font>
      <i/>
      <sz val="9"/>
      <color indexed="12"/>
      <name val="Arial"/>
      <family val="2"/>
    </font>
    <font>
      <b/>
      <sz val="9"/>
      <name val="Arial"/>
      <family val="2"/>
    </font>
    <font>
      <i/>
      <sz val="10"/>
      <color indexed="12"/>
      <name val="Arial"/>
      <family val="2"/>
    </font>
    <font>
      <i/>
      <sz val="8"/>
      <color indexed="12"/>
      <name val="Arial"/>
      <family val="2"/>
    </font>
    <font>
      <b/>
      <sz val="10"/>
      <color indexed="16"/>
      <name val="Arial"/>
      <family val="2"/>
    </font>
    <font>
      <b/>
      <sz val="16"/>
      <color indexed="16"/>
      <name val="Arial"/>
      <family val="2"/>
    </font>
    <font>
      <sz val="9"/>
      <color indexed="12"/>
      <name val="Arial"/>
      <family val="2"/>
    </font>
    <font>
      <u val="single"/>
      <sz val="9"/>
      <color indexed="12"/>
      <name val="Arial"/>
      <family val="2"/>
    </font>
    <font>
      <b/>
      <sz val="11"/>
      <color indexed="10"/>
      <name val="Arial"/>
      <family val="2"/>
    </font>
    <font>
      <b/>
      <sz val="10"/>
      <color indexed="10"/>
      <name val="Arial"/>
      <family val="2"/>
    </font>
    <font>
      <i/>
      <sz val="6.75"/>
      <color indexed="12"/>
      <name val="Arial"/>
      <family val="2"/>
    </font>
    <font>
      <b/>
      <vertAlign val="superscript"/>
      <sz val="11"/>
      <name val="Arial"/>
      <family val="2"/>
    </font>
    <font>
      <sz val="8"/>
      <color indexed="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6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hair"/>
      <bottom style="hair"/>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hair"/>
      <bottom style="hair"/>
    </border>
    <border>
      <left style="medium"/>
      <right style="medium"/>
      <top style="medium"/>
      <bottom style="medium"/>
    </border>
    <border>
      <left style="medium"/>
      <right style="medium"/>
      <top style="medium"/>
      <bottom>
        <color indexed="63"/>
      </bottom>
    </border>
    <border>
      <left style="medium"/>
      <right style="hair"/>
      <top style="medium"/>
      <bottom style="hair"/>
    </border>
    <border>
      <left style="medium"/>
      <right style="hair"/>
      <top>
        <color indexed="63"/>
      </top>
      <bottom style="hair"/>
    </border>
    <border>
      <left style="medium"/>
      <right style="hair"/>
      <top>
        <color indexed="63"/>
      </top>
      <bottom style="medium"/>
    </border>
    <border>
      <left style="medium"/>
      <right style="hair"/>
      <top>
        <color indexed="63"/>
      </top>
      <bottom>
        <color indexed="63"/>
      </bottom>
    </border>
    <border>
      <left style="medium"/>
      <right style="hair"/>
      <top style="hair"/>
      <bottom style="hair"/>
    </border>
    <border>
      <left style="medium"/>
      <right>
        <color indexed="63"/>
      </right>
      <top>
        <color indexed="63"/>
      </top>
      <bottom style="hair"/>
    </border>
    <border>
      <left style="medium"/>
      <right>
        <color indexed="63"/>
      </right>
      <top style="hair"/>
      <bottom style="medium"/>
    </border>
    <border>
      <left style="medium"/>
      <right>
        <color indexed="63"/>
      </right>
      <top style="medium"/>
      <bottom style="hair"/>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style="medium"/>
      <top style="hair"/>
      <bottom style="hair"/>
    </border>
    <border>
      <left>
        <color indexed="63"/>
      </left>
      <right style="hair"/>
      <top style="hair"/>
      <bottom style="hair"/>
    </border>
    <border>
      <left>
        <color indexed="63"/>
      </left>
      <right>
        <color indexed="63"/>
      </right>
      <top style="hair"/>
      <bottom style="medium"/>
    </border>
    <border>
      <left>
        <color indexed="63"/>
      </left>
      <right style="hair"/>
      <top style="hair"/>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193" fontId="0" fillId="0" borderId="0" applyFont="0" applyFill="0" applyBorder="0" applyAlignment="0" applyProtection="0"/>
    <xf numFmtId="192" fontId="0" fillId="0" borderId="0" applyFont="0" applyFill="0" applyBorder="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1">
    <xf numFmtId="0" fontId="0" fillId="0" borderId="0" xfId="0" applyAlignment="1">
      <alignment/>
    </xf>
    <xf numFmtId="0" fontId="0" fillId="0" borderId="0" xfId="0" applyAlignment="1" applyProtection="1">
      <alignment/>
      <protection locked="0"/>
    </xf>
    <xf numFmtId="0" fontId="0" fillId="24" borderId="0" xfId="0" applyFill="1" applyAlignment="1" applyProtection="1">
      <alignment horizontal="center"/>
      <protection locked="0"/>
    </xf>
    <xf numFmtId="0" fontId="0" fillId="0" borderId="0" xfId="0" applyAlignment="1" applyProtection="1">
      <alignment horizontal="center"/>
      <protection locked="0"/>
    </xf>
    <xf numFmtId="0" fontId="8"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horizontal="center"/>
      <protection locked="0"/>
    </xf>
    <xf numFmtId="3" fontId="0" fillId="0" borderId="10"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protection locked="0"/>
    </xf>
    <xf numFmtId="3" fontId="0" fillId="0" borderId="12" xfId="0" applyNumberFormat="1" applyFont="1" applyFill="1" applyBorder="1" applyAlignment="1" applyProtection="1">
      <alignment horizontal="center" vertical="center" wrapText="1"/>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 fillId="25" borderId="15" xfId="0" applyFont="1" applyFill="1"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vertical="center"/>
      <protection locked="0"/>
    </xf>
    <xf numFmtId="3" fontId="0" fillId="0" borderId="16" xfId="0" applyNumberFormat="1" applyFont="1" applyFill="1" applyBorder="1" applyAlignment="1" applyProtection="1">
      <alignment horizontal="center" vertical="center" wrapText="1"/>
      <protection locked="0"/>
    </xf>
    <xf numFmtId="0" fontId="1" fillId="0" borderId="15" xfId="0" applyFont="1" applyFill="1" applyBorder="1" applyAlignment="1" applyProtection="1">
      <alignment/>
      <protection locked="0"/>
    </xf>
    <xf numFmtId="0" fontId="0" fillId="0" borderId="17" xfId="0" applyFont="1" applyBorder="1" applyAlignment="1" applyProtection="1">
      <alignment horizontal="center" vertical="center" wrapText="1"/>
      <protection locked="0"/>
    </xf>
    <xf numFmtId="0" fontId="0" fillId="0" borderId="17" xfId="0" applyFont="1" applyBorder="1" applyAlignment="1" applyProtection="1">
      <alignment/>
      <protection locked="0"/>
    </xf>
    <xf numFmtId="0" fontId="0" fillId="0" borderId="16" xfId="0" applyFont="1" applyBorder="1" applyAlignment="1" applyProtection="1">
      <alignment/>
      <protection locked="0"/>
    </xf>
    <xf numFmtId="0" fontId="0" fillId="0" borderId="10" xfId="0" applyFont="1" applyBorder="1" applyAlignment="1" applyProtection="1">
      <alignment horizontal="center" vertical="center" wrapText="1"/>
      <protection locked="0"/>
    </xf>
    <xf numFmtId="0" fontId="0" fillId="0" borderId="18" xfId="0" applyFont="1" applyBorder="1" applyAlignment="1" applyProtection="1">
      <alignment/>
      <protection locked="0"/>
    </xf>
    <xf numFmtId="0" fontId="0" fillId="0" borderId="10" xfId="0" applyFont="1" applyBorder="1" applyAlignment="1" applyProtection="1">
      <alignment/>
      <protection locked="0"/>
    </xf>
    <xf numFmtId="0" fontId="0" fillId="24" borderId="19" xfId="0" applyFill="1" applyBorder="1" applyAlignment="1" applyProtection="1">
      <alignment/>
      <protection locked="0"/>
    </xf>
    <xf numFmtId="3" fontId="0" fillId="0" borderId="2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protection locked="0"/>
    </xf>
    <xf numFmtId="200" fontId="0" fillId="0" borderId="16" xfId="0" applyNumberFormat="1" applyFont="1" applyBorder="1" applyAlignment="1" applyProtection="1">
      <alignment horizontal="center" vertical="center" wrapText="1"/>
      <protection locked="0"/>
    </xf>
    <xf numFmtId="200" fontId="0" fillId="0" borderId="18" xfId="0" applyNumberFormat="1" applyFont="1" applyBorder="1" applyAlignment="1" applyProtection="1">
      <alignment horizontal="center" vertical="center" wrapText="1"/>
      <protection locked="0"/>
    </xf>
    <xf numFmtId="201" fontId="0" fillId="0" borderId="21" xfId="0" applyNumberFormat="1" applyFont="1" applyFill="1" applyBorder="1" applyAlignment="1" applyProtection="1">
      <alignment horizontal="center" vertical="center" wrapText="1"/>
      <protection locked="0"/>
    </xf>
    <xf numFmtId="201" fontId="0" fillId="0" borderId="22" xfId="0" applyNumberFormat="1" applyFont="1" applyFill="1" applyBorder="1" applyAlignment="1" applyProtection="1">
      <alignment horizontal="center" vertical="center" wrapText="1"/>
      <protection locked="0"/>
    </xf>
    <xf numFmtId="201" fontId="0" fillId="0" borderId="23" xfId="0" applyNumberFormat="1" applyFont="1" applyFill="1" applyBorder="1" applyAlignment="1" applyProtection="1">
      <alignment horizontal="center" vertical="center" wrapText="1"/>
      <protection locked="0"/>
    </xf>
    <xf numFmtId="201" fontId="0" fillId="0" borderId="24" xfId="0" applyNumberFormat="1" applyFont="1" applyFill="1" applyBorder="1" applyAlignment="1" applyProtection="1">
      <alignment horizontal="center" vertical="center" wrapText="1"/>
      <protection locked="0"/>
    </xf>
    <xf numFmtId="201" fontId="0" fillId="0" borderId="25" xfId="0" applyNumberFormat="1" applyFont="1" applyFill="1" applyBorder="1" applyAlignment="1" applyProtection="1">
      <alignment horizontal="center" vertical="center" wrapText="1"/>
      <protection locked="0"/>
    </xf>
    <xf numFmtId="201" fontId="0" fillId="0" borderId="16" xfId="0" applyNumberFormat="1" applyFont="1" applyBorder="1" applyAlignment="1" applyProtection="1">
      <alignment horizontal="center" vertical="center" wrapText="1"/>
      <protection locked="0"/>
    </xf>
    <xf numFmtId="201" fontId="0" fillId="0" borderId="18" xfId="0" applyNumberFormat="1" applyFont="1" applyBorder="1" applyAlignment="1" applyProtection="1">
      <alignment horizontal="center" vertical="center" wrapText="1"/>
      <protection locked="0"/>
    </xf>
    <xf numFmtId="201" fontId="0" fillId="0" borderId="16" xfId="0" applyNumberFormat="1" applyFont="1" applyFill="1" applyBorder="1" applyAlignment="1" applyProtection="1">
      <alignment horizontal="center" vertical="center" wrapText="1"/>
      <protection locked="0"/>
    </xf>
    <xf numFmtId="201" fontId="0" fillId="0" borderId="18" xfId="0" applyNumberFormat="1" applyFont="1" applyFill="1" applyBorder="1" applyAlignment="1" applyProtection="1">
      <alignment horizontal="center" vertical="center" wrapText="1"/>
      <protection locked="0"/>
    </xf>
    <xf numFmtId="3" fontId="0" fillId="0" borderId="14" xfId="0" applyNumberFormat="1" applyFont="1" applyFill="1" applyBorder="1" applyAlignment="1" applyProtection="1">
      <alignment horizontal="center" vertical="center" wrapText="1"/>
      <protection locked="0"/>
    </xf>
    <xf numFmtId="202" fontId="0" fillId="0" borderId="21" xfId="0" applyNumberFormat="1" applyFont="1" applyFill="1" applyBorder="1" applyAlignment="1" applyProtection="1">
      <alignment horizontal="center" vertical="center" wrapText="1"/>
      <protection locked="0"/>
    </xf>
    <xf numFmtId="202" fontId="0" fillId="0" borderId="22" xfId="0" applyNumberFormat="1" applyFont="1" applyFill="1" applyBorder="1" applyAlignment="1" applyProtection="1">
      <alignment horizontal="center" vertical="center" wrapText="1"/>
      <protection locked="0"/>
    </xf>
    <xf numFmtId="202" fontId="0" fillId="0" borderId="12" xfId="0" applyNumberFormat="1" applyFont="1" applyFill="1" applyBorder="1" applyAlignment="1" applyProtection="1">
      <alignment horizontal="center" vertical="center" wrapText="1"/>
      <protection locked="0"/>
    </xf>
    <xf numFmtId="202" fontId="0" fillId="0" borderId="11" xfId="0" applyNumberFormat="1" applyFont="1" applyFill="1" applyBorder="1" applyAlignment="1" applyProtection="1">
      <alignment horizontal="center" vertical="center" wrapText="1"/>
      <protection locked="0"/>
    </xf>
    <xf numFmtId="202" fontId="0" fillId="0" borderId="13" xfId="0" applyNumberFormat="1" applyFont="1" applyFill="1" applyBorder="1" applyAlignment="1" applyProtection="1">
      <alignment horizontal="center" vertical="center" wrapText="1"/>
      <protection locked="0"/>
    </xf>
    <xf numFmtId="202" fontId="0" fillId="0" borderId="10" xfId="0" applyNumberFormat="1" applyFont="1" applyFill="1" applyBorder="1" applyAlignment="1" applyProtection="1">
      <alignment horizontal="center" vertical="center" wrapText="1"/>
      <protection locked="0"/>
    </xf>
    <xf numFmtId="201" fontId="0" fillId="0" borderId="26" xfId="0" applyNumberFormat="1" applyFont="1" applyFill="1" applyBorder="1" applyAlignment="1" applyProtection="1">
      <alignment horizontal="center" vertical="center" wrapText="1"/>
      <protection locked="0"/>
    </xf>
    <xf numFmtId="202" fontId="0" fillId="0" borderId="25" xfId="0" applyNumberFormat="1" applyFont="1" applyFill="1" applyBorder="1" applyAlignment="1" applyProtection="1">
      <alignment horizontal="center" vertical="center" wrapText="1"/>
      <protection locked="0"/>
    </xf>
    <xf numFmtId="202" fontId="0" fillId="0" borderId="27" xfId="0" applyNumberFormat="1" applyFill="1" applyBorder="1" applyAlignment="1" applyProtection="1">
      <alignment horizontal="center" wrapText="1"/>
      <protection locked="0"/>
    </xf>
    <xf numFmtId="0" fontId="0" fillId="0" borderId="12" xfId="0" applyFont="1" applyBorder="1" applyAlignment="1" applyProtection="1">
      <alignment/>
      <protection locked="0"/>
    </xf>
    <xf numFmtId="49" fontId="0" fillId="0" borderId="28" xfId="0" applyNumberFormat="1" applyFont="1" applyBorder="1" applyAlignment="1" applyProtection="1">
      <alignment horizontal="center" vertical="center" wrapText="1"/>
      <protection locked="0"/>
    </xf>
    <xf numFmtId="49" fontId="0" fillId="0" borderId="26" xfId="0" applyNumberFormat="1" applyFont="1" applyBorder="1" applyAlignment="1" applyProtection="1">
      <alignment horizontal="center" vertical="center" wrapText="1"/>
      <protection locked="0"/>
    </xf>
    <xf numFmtId="49" fontId="0" fillId="0" borderId="29"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49" fontId="0" fillId="0" borderId="17"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49" fontId="0" fillId="0" borderId="30" xfId="0" applyNumberFormat="1" applyFont="1" applyBorder="1" applyAlignment="1" applyProtection="1">
      <alignment horizontal="center" vertical="center" wrapText="1"/>
      <protection locked="0"/>
    </xf>
    <xf numFmtId="200" fontId="0" fillId="0" borderId="11" xfId="0" applyNumberFormat="1" applyFont="1" applyBorder="1" applyAlignment="1" applyProtection="1">
      <alignment horizontal="center"/>
      <protection locked="0"/>
    </xf>
    <xf numFmtId="200" fontId="0" fillId="0" borderId="13" xfId="0" applyNumberFormat="1" applyFont="1" applyBorder="1" applyAlignment="1" applyProtection="1">
      <alignment horizontal="center"/>
      <protection locked="0"/>
    </xf>
    <xf numFmtId="200" fontId="0" fillId="0" borderId="14" xfId="0" applyNumberFormat="1" applyFont="1" applyBorder="1" applyAlignment="1" applyProtection="1">
      <alignment horizontal="center"/>
      <protection locked="0"/>
    </xf>
    <xf numFmtId="200" fontId="0" fillId="0" borderId="17" xfId="0" applyNumberFormat="1" applyFont="1" applyBorder="1" applyAlignment="1" applyProtection="1">
      <alignment horizontal="center"/>
      <protection locked="0"/>
    </xf>
    <xf numFmtId="200" fontId="0" fillId="0" borderId="10" xfId="0" applyNumberFormat="1" applyFont="1" applyBorder="1" applyAlignment="1" applyProtection="1">
      <alignment horizontal="center"/>
      <protection locked="0"/>
    </xf>
    <xf numFmtId="0" fontId="0" fillId="0" borderId="12"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203" fontId="0" fillId="0" borderId="10" xfId="0" applyNumberFormat="1" applyFont="1" applyBorder="1" applyAlignment="1" applyProtection="1">
      <alignment horizontal="center" vertical="center" wrapText="1"/>
      <protection locked="0"/>
    </xf>
    <xf numFmtId="201" fontId="0" fillId="0" borderId="10" xfId="0" applyNumberFormat="1" applyFont="1" applyBorder="1" applyAlignment="1" applyProtection="1">
      <alignment horizontal="center" vertical="center" wrapText="1"/>
      <protection locked="0"/>
    </xf>
    <xf numFmtId="0" fontId="17" fillId="0" borderId="0" xfId="0" applyFont="1" applyAlignment="1" applyProtection="1">
      <alignment horizontal="left"/>
      <protection locked="0"/>
    </xf>
    <xf numFmtId="0" fontId="3" fillId="0" borderId="0" xfId="0" applyFont="1" applyAlignment="1" applyProtection="1">
      <alignment/>
      <protection locked="0"/>
    </xf>
    <xf numFmtId="0" fontId="0" fillId="24" borderId="0" xfId="0" applyFill="1" applyAlignment="1" applyProtection="1">
      <alignment/>
      <protection locked="0"/>
    </xf>
    <xf numFmtId="0" fontId="2" fillId="24" borderId="0" xfId="0" applyFont="1" applyFill="1" applyAlignment="1" applyProtection="1">
      <alignment horizontal="left"/>
      <protection locked="0"/>
    </xf>
    <xf numFmtId="0" fontId="1" fillId="25" borderId="31" xfId="0" applyFont="1" applyFill="1" applyBorder="1" applyAlignment="1" applyProtection="1">
      <alignment horizontal="right"/>
      <protection locked="0"/>
    </xf>
    <xf numFmtId="0" fontId="0" fillId="0" borderId="0" xfId="0" applyAlignment="1" applyProtection="1">
      <alignment wrapText="1"/>
      <protection locked="0"/>
    </xf>
    <xf numFmtId="0" fontId="1" fillId="25" borderId="32" xfId="0" applyFont="1" applyFill="1" applyBorder="1" applyAlignment="1" applyProtection="1">
      <alignment horizontal="right"/>
      <protection locked="0"/>
    </xf>
    <xf numFmtId="0" fontId="1" fillId="25" borderId="33" xfId="0" applyFont="1" applyFill="1" applyBorder="1" applyAlignment="1" applyProtection="1">
      <alignment/>
      <protection locked="0"/>
    </xf>
    <xf numFmtId="0" fontId="0" fillId="25" borderId="15" xfId="0" applyFill="1" applyBorder="1" applyAlignment="1" applyProtection="1">
      <alignment/>
      <protection locked="0"/>
    </xf>
    <xf numFmtId="0" fontId="0" fillId="25" borderId="34" xfId="0" applyFill="1" applyBorder="1" applyAlignment="1" applyProtection="1">
      <alignment/>
      <protection locked="0"/>
    </xf>
    <xf numFmtId="0" fontId="1" fillId="0" borderId="33" xfId="0" applyFont="1" applyFill="1" applyBorder="1" applyAlignment="1" applyProtection="1">
      <alignment horizontal="right"/>
      <protection locked="0"/>
    </xf>
    <xf numFmtId="0" fontId="0" fillId="0" borderId="33" xfId="0" applyBorder="1" applyAlignment="1" applyProtection="1">
      <alignment/>
      <protection locked="0"/>
    </xf>
    <xf numFmtId="0" fontId="0" fillId="0" borderId="34" xfId="0" applyFill="1" applyBorder="1" applyAlignment="1" applyProtection="1">
      <alignment/>
      <protection locked="0"/>
    </xf>
    <xf numFmtId="0" fontId="1" fillId="0" borderId="33" xfId="0" applyFont="1" applyFill="1" applyBorder="1" applyAlignment="1" applyProtection="1">
      <alignment/>
      <protection locked="0"/>
    </xf>
    <xf numFmtId="0" fontId="0" fillId="0" borderId="15" xfId="0" applyFill="1" applyBorder="1" applyAlignment="1" applyProtection="1">
      <alignment/>
      <protection locked="0"/>
    </xf>
    <xf numFmtId="0" fontId="1" fillId="26" borderId="0"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24" borderId="0" xfId="0" applyFill="1" applyAlignment="1" applyProtection="1">
      <alignment/>
      <protection locked="0"/>
    </xf>
    <xf numFmtId="0" fontId="4" fillId="20" borderId="31" xfId="0" applyFont="1" applyFill="1" applyBorder="1" applyAlignment="1" applyProtection="1">
      <alignment horizontal="left"/>
      <protection locked="0"/>
    </xf>
    <xf numFmtId="0" fontId="0" fillId="20" borderId="15" xfId="0" applyFill="1" applyBorder="1" applyAlignment="1" applyProtection="1">
      <alignment/>
      <protection locked="0"/>
    </xf>
    <xf numFmtId="3" fontId="5" fillId="25" borderId="30" xfId="0" applyNumberFormat="1" applyFont="1" applyFill="1" applyBorder="1" applyAlignment="1" applyProtection="1">
      <alignment horizontal="center" vertical="center" wrapText="1"/>
      <protection locked="0"/>
    </xf>
    <xf numFmtId="3" fontId="5" fillId="25" borderId="33" xfId="0" applyNumberFormat="1" applyFont="1" applyFill="1" applyBorder="1" applyAlignment="1" applyProtection="1">
      <alignment horizontal="center" vertical="center" wrapText="1"/>
      <protection locked="0"/>
    </xf>
    <xf numFmtId="0" fontId="21" fillId="25" borderId="33" xfId="0" applyFont="1" applyFill="1" applyBorder="1" applyAlignment="1" applyProtection="1">
      <alignment/>
      <protection locked="0"/>
    </xf>
    <xf numFmtId="3" fontId="5" fillId="22" borderId="33" xfId="0" applyNumberFormat="1" applyFont="1" applyFill="1" applyBorder="1" applyAlignment="1" applyProtection="1">
      <alignment horizontal="center" vertical="center" wrapText="1"/>
      <protection locked="0"/>
    </xf>
    <xf numFmtId="3" fontId="5" fillId="4" borderId="33" xfId="0" applyNumberFormat="1"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49" fontId="0" fillId="0" borderId="35" xfId="0" applyNumberFormat="1" applyFont="1" applyBorder="1" applyAlignment="1" applyProtection="1">
      <alignment horizontal="center" vertical="center" wrapText="1"/>
      <protection locked="0"/>
    </xf>
    <xf numFmtId="202" fontId="0" fillId="0" borderId="22" xfId="0" applyNumberFormat="1" applyFont="1" applyBorder="1" applyAlignment="1" applyProtection="1">
      <alignment horizontal="center" vertical="center" wrapText="1"/>
      <protection locked="0"/>
    </xf>
    <xf numFmtId="202" fontId="0" fillId="0" borderId="26" xfId="0" applyNumberFormat="1" applyFont="1" applyBorder="1" applyAlignment="1" applyProtection="1">
      <alignment horizontal="center" vertical="center" wrapText="1"/>
      <protection locked="0"/>
    </xf>
    <xf numFmtId="202" fontId="0" fillId="0" borderId="13"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202" fontId="0" fillId="0" borderId="12" xfId="0" applyNumberFormat="1" applyFont="1" applyBorder="1" applyAlignment="1" applyProtection="1">
      <alignment horizontal="center" vertical="center" wrapText="1"/>
      <protection locked="0"/>
    </xf>
    <xf numFmtId="202" fontId="0" fillId="0" borderId="27" xfId="0" applyNumberFormat="1" applyFont="1" applyBorder="1" applyAlignment="1" applyProtection="1">
      <alignment horizontal="center" vertical="center" wrapText="1"/>
      <protection locked="0"/>
    </xf>
    <xf numFmtId="0" fontId="0" fillId="26" borderId="30" xfId="0" applyFont="1" applyFill="1" applyBorder="1" applyAlignment="1" applyProtection="1">
      <alignment/>
      <protection locked="0"/>
    </xf>
    <xf numFmtId="0" fontId="0" fillId="26" borderId="36" xfId="0" applyFont="1" applyFill="1" applyBorder="1" applyAlignment="1" applyProtection="1">
      <alignment/>
      <protection locked="0"/>
    </xf>
    <xf numFmtId="3" fontId="0" fillId="26" borderId="37" xfId="0" applyNumberFormat="1" applyFont="1" applyFill="1" applyBorder="1" applyAlignment="1" applyProtection="1">
      <alignment horizontal="center" vertical="center" wrapText="1"/>
      <protection locked="0"/>
    </xf>
    <xf numFmtId="3" fontId="0" fillId="26" borderId="20" xfId="0" applyNumberFormat="1" applyFont="1" applyFill="1" applyBorder="1" applyAlignment="1" applyProtection="1">
      <alignment horizontal="center" vertical="center" wrapText="1"/>
      <protection locked="0"/>
    </xf>
    <xf numFmtId="0" fontId="0" fillId="26" borderId="16" xfId="0" applyFont="1" applyFill="1" applyBorder="1" applyAlignment="1" applyProtection="1">
      <alignment/>
      <protection locked="0"/>
    </xf>
    <xf numFmtId="0" fontId="0" fillId="26" borderId="0" xfId="0" applyFont="1" applyFill="1" applyBorder="1" applyAlignment="1" applyProtection="1">
      <alignment/>
      <protection locked="0"/>
    </xf>
    <xf numFmtId="3" fontId="0" fillId="26" borderId="38" xfId="0" applyNumberFormat="1" applyFont="1" applyFill="1" applyBorder="1" applyAlignment="1" applyProtection="1">
      <alignment horizontal="center" vertical="center" wrapText="1"/>
      <protection locked="0"/>
    </xf>
    <xf numFmtId="3" fontId="0" fillId="26" borderId="17" xfId="0" applyNumberFormat="1" applyFont="1" applyFill="1" applyBorder="1" applyAlignment="1" applyProtection="1">
      <alignment horizontal="center" vertical="center" wrapText="1"/>
      <protection locked="0"/>
    </xf>
    <xf numFmtId="0" fontId="0" fillId="26" borderId="29" xfId="0" applyFont="1" applyFill="1" applyBorder="1" applyAlignment="1" applyProtection="1">
      <alignment/>
      <protection locked="0"/>
    </xf>
    <xf numFmtId="0" fontId="0" fillId="26" borderId="39" xfId="0" applyFont="1" applyFill="1" applyBorder="1" applyAlignment="1" applyProtection="1">
      <alignment/>
      <protection locked="0"/>
    </xf>
    <xf numFmtId="3" fontId="0" fillId="26" borderId="40" xfId="0" applyNumberFormat="1" applyFont="1" applyFill="1" applyBorder="1" applyAlignment="1" applyProtection="1">
      <alignment horizontal="center" vertical="center" wrapText="1"/>
      <protection locked="0"/>
    </xf>
    <xf numFmtId="3" fontId="0" fillId="26" borderId="14" xfId="0" applyNumberFormat="1" applyFont="1" applyFill="1" applyBorder="1" applyAlignment="1" applyProtection="1">
      <alignment horizontal="center" vertical="center" wrapText="1"/>
      <protection locked="0"/>
    </xf>
    <xf numFmtId="202" fontId="0" fillId="22" borderId="40" xfId="0" applyNumberFormat="1" applyFill="1" applyBorder="1" applyAlignment="1" applyProtection="1">
      <alignment/>
      <protection locked="0"/>
    </xf>
    <xf numFmtId="3" fontId="0" fillId="26" borderId="19" xfId="0" applyNumberFormat="1" applyFill="1" applyBorder="1" applyAlignment="1" applyProtection="1">
      <alignment/>
      <protection locked="0"/>
    </xf>
    <xf numFmtId="0" fontId="5" fillId="0" borderId="0" xfId="0" applyFont="1" applyFill="1" applyBorder="1" applyAlignment="1" applyProtection="1">
      <alignment horizontal="right"/>
      <protection locked="0"/>
    </xf>
    <xf numFmtId="3" fontId="0" fillId="0" borderId="0" xfId="0" applyNumberFormat="1" applyFill="1" applyBorder="1" applyAlignment="1" applyProtection="1">
      <alignment/>
      <protection locked="0"/>
    </xf>
    <xf numFmtId="0" fontId="0" fillId="0" borderId="0" xfId="0" applyFill="1" applyAlignment="1" applyProtection="1">
      <alignment/>
      <protection locked="0"/>
    </xf>
    <xf numFmtId="0" fontId="1" fillId="24" borderId="0" xfId="0" applyFont="1" applyFill="1" applyAlignment="1" applyProtection="1">
      <alignment/>
      <protection locked="0"/>
    </xf>
    <xf numFmtId="3" fontId="5" fillId="22" borderId="30" xfId="0" applyNumberFormat="1" applyFont="1" applyFill="1" applyBorder="1" applyAlignment="1" applyProtection="1">
      <alignment horizontal="center" vertical="center" wrapText="1"/>
      <protection locked="0"/>
    </xf>
    <xf numFmtId="3" fontId="0" fillId="26" borderId="14" xfId="0" applyNumberFormat="1" applyFill="1" applyBorder="1" applyAlignment="1" applyProtection="1">
      <alignment/>
      <protection locked="0"/>
    </xf>
    <xf numFmtId="3" fontId="0" fillId="26" borderId="40" xfId="0" applyNumberFormat="1" applyFill="1" applyBorder="1" applyAlignment="1" applyProtection="1">
      <alignment horizontal="center" wrapText="1"/>
      <protection locked="0"/>
    </xf>
    <xf numFmtId="3" fontId="0" fillId="26" borderId="17" xfId="0" applyNumberFormat="1" applyFill="1" applyBorder="1" applyAlignment="1" applyProtection="1">
      <alignment horizontal="center" wrapText="1"/>
      <protection locked="0"/>
    </xf>
    <xf numFmtId="0" fontId="0" fillId="0" borderId="18" xfId="0" applyFont="1" applyBorder="1" applyAlignment="1" applyProtection="1">
      <alignment vertical="center" wrapText="1"/>
      <protection locked="0"/>
    </xf>
    <xf numFmtId="0" fontId="43" fillId="0" borderId="0" xfId="0" applyFont="1" applyAlignment="1" applyProtection="1">
      <alignment/>
      <protection locked="0"/>
    </xf>
    <xf numFmtId="3" fontId="5" fillId="4" borderId="3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201" fontId="0" fillId="0" borderId="0" xfId="0" applyNumberFormat="1" applyFont="1" applyFill="1" applyBorder="1" applyAlignment="1" applyProtection="1">
      <alignment horizontal="center" vertical="center" wrapText="1"/>
      <protection locked="0"/>
    </xf>
    <xf numFmtId="202" fontId="0" fillId="0" borderId="0" xfId="0" applyNumberFormat="1" applyFont="1" applyFill="1" applyBorder="1" applyAlignment="1" applyProtection="1">
      <alignment horizontal="center" vertical="center" wrapText="1"/>
      <protection locked="0"/>
    </xf>
    <xf numFmtId="202" fontId="0" fillId="0" borderId="0" xfId="0" applyNumberFormat="1"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0" borderId="0" xfId="0" applyNumberFormat="1" applyFont="1" applyBorder="1" applyAlignment="1" applyProtection="1">
      <alignment horizontal="center" vertical="center" wrapText="1"/>
      <protection locked="0"/>
    </xf>
    <xf numFmtId="4" fontId="0"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vertical="center" wrapText="1"/>
      <protection/>
    </xf>
    <xf numFmtId="207" fontId="0" fillId="0" borderId="0" xfId="0" applyNumberFormat="1" applyFont="1" applyFill="1" applyBorder="1" applyAlignment="1" applyProtection="1">
      <alignment vertical="center" wrapText="1"/>
      <protection locked="0"/>
    </xf>
    <xf numFmtId="43" fontId="0" fillId="0" borderId="0" xfId="0" applyNumberFormat="1" applyFont="1" applyBorder="1" applyAlignment="1" applyProtection="1">
      <alignment horizontal="right" vertical="center" wrapText="1"/>
      <protection locked="0"/>
    </xf>
    <xf numFmtId="0" fontId="0" fillId="0" borderId="0" xfId="0" applyBorder="1" applyAlignment="1">
      <alignment vertical="center" wrapText="1"/>
    </xf>
    <xf numFmtId="43" fontId="0" fillId="0" borderId="0" xfId="0" applyNumberFormat="1" applyFill="1" applyBorder="1" applyAlignment="1">
      <alignment vertical="center" wrapText="1"/>
    </xf>
    <xf numFmtId="0" fontId="0" fillId="0" borderId="0" xfId="0" applyNumberFormat="1" applyFill="1" applyBorder="1" applyAlignment="1">
      <alignment horizontal="center" vertical="center" wrapText="1"/>
    </xf>
    <xf numFmtId="4" fontId="0" fillId="0" borderId="0" xfId="0" applyNumberFormat="1" applyFill="1" applyBorder="1" applyAlignment="1">
      <alignment vertical="center" wrapText="1"/>
    </xf>
    <xf numFmtId="0" fontId="0" fillId="0" borderId="0" xfId="0" applyNumberFormat="1" applyBorder="1" applyAlignment="1">
      <alignment horizontal="center" vertical="center" wrapText="1"/>
    </xf>
    <xf numFmtId="4" fontId="0" fillId="0" borderId="0" xfId="0" applyNumberFormat="1" applyBorder="1" applyAlignment="1">
      <alignment vertical="center" wrapText="1"/>
    </xf>
    <xf numFmtId="0" fontId="0" fillId="0" borderId="0" xfId="0" applyFont="1" applyBorder="1" applyAlignment="1" applyProtection="1">
      <alignment vertical="center" wrapText="1"/>
      <protection locked="0"/>
    </xf>
    <xf numFmtId="0" fontId="0" fillId="0" borderId="0" xfId="0" applyFont="1" applyFill="1" applyBorder="1" applyAlignment="1">
      <alignment/>
    </xf>
    <xf numFmtId="0" fontId="0" fillId="0" borderId="0" xfId="0" applyBorder="1" applyAlignment="1" applyProtection="1">
      <alignment/>
      <protection locked="0"/>
    </xf>
    <xf numFmtId="0" fontId="0" fillId="0" borderId="0" xfId="0" applyFont="1" applyFill="1" applyBorder="1" applyAlignment="1">
      <alignment horizontal="left" vertical="center" wrapText="1" readingOrder="1"/>
    </xf>
    <xf numFmtId="0" fontId="0" fillId="0" borderId="0" xfId="0" applyFont="1" applyFill="1" applyBorder="1" applyAlignment="1">
      <alignment vertical="top" wrapText="1"/>
    </xf>
    <xf numFmtId="0" fontId="0" fillId="0" borderId="0" xfId="0" applyBorder="1" applyAlignment="1" applyProtection="1">
      <alignment/>
      <protection locked="0"/>
    </xf>
    <xf numFmtId="207" fontId="1" fillId="0" borderId="0" xfId="0" applyNumberFormat="1" applyFont="1" applyFill="1" applyBorder="1" applyAlignment="1" applyProtection="1">
      <alignment horizontal="right" vertical="center" wrapText="1"/>
      <protection locked="0"/>
    </xf>
    <xf numFmtId="0" fontId="0" fillId="0" borderId="41" xfId="0" applyFont="1" applyBorder="1" applyAlignment="1" applyProtection="1">
      <alignment vertical="center" wrapText="1"/>
      <protection locked="0"/>
    </xf>
    <xf numFmtId="0" fontId="0" fillId="0" borderId="41" xfId="0" applyFont="1" applyFill="1" applyBorder="1" applyAlignment="1">
      <alignment vertical="center" wrapText="1"/>
    </xf>
    <xf numFmtId="0" fontId="0" fillId="0" borderId="41" xfId="0" applyBorder="1" applyAlignment="1" applyProtection="1">
      <alignment vertical="center" wrapText="1"/>
      <protection locked="0"/>
    </xf>
    <xf numFmtId="0" fontId="0" fillId="0" borderId="0" xfId="0" applyBorder="1" applyAlignment="1">
      <alignment horizontal="left" vertical="center" wrapText="1"/>
    </xf>
    <xf numFmtId="0" fontId="0" fillId="0" borderId="42" xfId="0" applyFont="1" applyBorder="1" applyAlignment="1" applyProtection="1">
      <alignment horizontal="center" vertical="center" wrapText="1"/>
      <protection locked="0"/>
    </xf>
    <xf numFmtId="203" fontId="0" fillId="0" borderId="42" xfId="0" applyNumberFormat="1" applyFont="1" applyBorder="1" applyAlignment="1" applyProtection="1">
      <alignment horizontal="center" vertical="center" wrapText="1"/>
      <protection locked="0"/>
    </xf>
    <xf numFmtId="201" fontId="0" fillId="0" borderId="42" xfId="0" applyNumberFormat="1" applyFont="1" applyBorder="1" applyAlignment="1" applyProtection="1">
      <alignment horizontal="center" vertical="center" wrapText="1"/>
      <protection locked="0"/>
    </xf>
    <xf numFmtId="202" fontId="0" fillId="0" borderId="42" xfId="0" applyNumberFormat="1" applyFont="1" applyFill="1" applyBorder="1" applyAlignment="1" applyProtection="1">
      <alignment horizontal="center" vertical="center" wrapText="1"/>
      <protection locked="0"/>
    </xf>
    <xf numFmtId="201" fontId="0" fillId="0" borderId="42" xfId="0" applyNumberFormat="1" applyFont="1" applyFill="1" applyBorder="1" applyAlignment="1" applyProtection="1">
      <alignment horizontal="center" vertical="center" wrapText="1"/>
      <protection locked="0"/>
    </xf>
    <xf numFmtId="202" fontId="0" fillId="0" borderId="42" xfId="0" applyNumberFormat="1" applyFont="1" applyBorder="1" applyAlignment="1" applyProtection="1">
      <alignment horizontal="center" vertical="center" wrapText="1"/>
      <protection locked="0"/>
    </xf>
    <xf numFmtId="0" fontId="0" fillId="0" borderId="26" xfId="0" applyFont="1" applyBorder="1" applyAlignment="1">
      <alignment vertical="center" wrapText="1"/>
    </xf>
    <xf numFmtId="0" fontId="0" fillId="0" borderId="16" xfId="0" applyFont="1" applyBorder="1" applyAlignment="1">
      <alignment vertical="center" wrapText="1"/>
    </xf>
    <xf numFmtId="43" fontId="1" fillId="0" borderId="0" xfId="0" applyNumberFormat="1" applyFont="1" applyBorder="1" applyAlignment="1">
      <alignment vertical="center" wrapText="1"/>
    </xf>
    <xf numFmtId="0" fontId="0" fillId="0" borderId="43" xfId="0" applyFont="1" applyBorder="1" applyAlignment="1" applyProtection="1">
      <alignment vertical="center" wrapText="1"/>
      <protection locked="0"/>
    </xf>
    <xf numFmtId="43" fontId="0" fillId="0" borderId="0" xfId="58" applyFont="1" applyFill="1" applyBorder="1" applyAlignment="1" applyProtection="1">
      <alignment horizontal="center" vertical="center" wrapText="1"/>
      <protection locked="0"/>
    </xf>
    <xf numFmtId="4" fontId="0" fillId="0" borderId="0" xfId="0" applyNumberFormat="1" applyFont="1" applyFill="1" applyBorder="1" applyAlignment="1" applyProtection="1">
      <alignment horizontal="right" vertical="center" wrapText="1"/>
      <protection locked="0"/>
    </xf>
    <xf numFmtId="0" fontId="0" fillId="0" borderId="0" xfId="0" applyFont="1" applyBorder="1" applyAlignment="1">
      <alignment vertical="center" wrapText="1"/>
    </xf>
    <xf numFmtId="0" fontId="0" fillId="0" borderId="0" xfId="58" applyNumberFormat="1" applyFont="1" applyBorder="1" applyAlignment="1">
      <alignment horizontal="center" vertical="center" wrapText="1"/>
    </xf>
    <xf numFmtId="43" fontId="0" fillId="0" borderId="0" xfId="58" applyFont="1" applyFill="1" applyBorder="1" applyAlignment="1" applyProtection="1">
      <alignment vertical="center" wrapText="1"/>
      <protection locked="0"/>
    </xf>
    <xf numFmtId="0" fontId="0" fillId="0" borderId="0" xfId="0" applyNumberFormat="1" applyFont="1" applyBorder="1" applyAlignment="1">
      <alignment horizontal="center" vertical="center" wrapText="1"/>
    </xf>
    <xf numFmtId="0" fontId="0" fillId="0" borderId="0" xfId="58" applyNumberFormat="1" applyFont="1" applyBorder="1" applyAlignment="1" applyProtection="1">
      <alignment horizontal="center" vertical="center" wrapText="1"/>
      <protection locked="0"/>
    </xf>
    <xf numFmtId="0" fontId="0" fillId="0" borderId="0" xfId="58" applyNumberFormat="1" applyFont="1" applyFill="1" applyBorder="1" applyAlignment="1">
      <alignment horizontal="center" vertical="center" wrapText="1"/>
    </xf>
    <xf numFmtId="0" fontId="0" fillId="0" borderId="44" xfId="0" applyFont="1" applyBorder="1" applyAlignment="1">
      <alignment vertical="center" wrapText="1"/>
    </xf>
    <xf numFmtId="0" fontId="0" fillId="0" borderId="0" xfId="0" applyNumberFormat="1" applyFont="1" applyBorder="1" applyAlignment="1" quotePrefix="1">
      <alignment horizontal="center" vertical="center" wrapText="1"/>
    </xf>
    <xf numFmtId="0" fontId="0" fillId="0" borderId="0" xfId="0"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ont="1" applyBorder="1" applyAlignment="1" applyProtection="1">
      <alignment/>
      <protection locked="0"/>
    </xf>
    <xf numFmtId="4" fontId="0" fillId="0" borderId="0" xfId="0" applyNumberFormat="1" applyFont="1" applyFill="1" applyBorder="1" applyAlignment="1">
      <alignment vertical="center" wrapText="1"/>
    </xf>
    <xf numFmtId="0" fontId="0" fillId="0" borderId="0" xfId="0" applyFont="1" applyAlignment="1" applyProtection="1">
      <alignment/>
      <protection locked="0"/>
    </xf>
    <xf numFmtId="4" fontId="0" fillId="0" borderId="0" xfId="0" applyNumberFormat="1" applyFont="1" applyBorder="1" applyAlignment="1">
      <alignment vertical="center" wrapText="1"/>
    </xf>
    <xf numFmtId="3" fontId="0" fillId="0" borderId="0" xfId="0" applyNumberFormat="1"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0" fillId="0" borderId="0" xfId="0" applyAlignment="1" applyProtection="1">
      <alignment vertical="center" wrapText="1"/>
      <protection locked="0"/>
    </xf>
    <xf numFmtId="0" fontId="0" fillId="0" borderId="43"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1" fillId="24" borderId="0" xfId="0" applyFont="1" applyFill="1" applyAlignment="1" applyProtection="1">
      <alignment vertical="center" wrapText="1"/>
      <protection locked="0"/>
    </xf>
    <xf numFmtId="0" fontId="0" fillId="0" borderId="46" xfId="0" applyBorder="1" applyAlignment="1" applyProtection="1">
      <alignment horizontal="center" vertical="center" wrapText="1"/>
      <protection locked="0"/>
    </xf>
    <xf numFmtId="3" fontId="5" fillId="25" borderId="30" xfId="0" applyNumberFormat="1" applyFont="1" applyFill="1" applyBorder="1" applyAlignment="1" applyProtection="1">
      <alignment horizontal="center" vertical="center" wrapText="1"/>
      <protection locked="0"/>
    </xf>
    <xf numFmtId="3" fontId="5" fillId="25" borderId="36" xfId="0" applyNumberFormat="1" applyFont="1" applyFill="1" applyBorder="1" applyAlignment="1" applyProtection="1">
      <alignment horizontal="center" vertical="center" wrapText="1"/>
      <protection locked="0"/>
    </xf>
    <xf numFmtId="202" fontId="0" fillId="0" borderId="17" xfId="0" applyNumberFormat="1" applyBorder="1" applyAlignment="1" applyProtection="1">
      <alignment horizontal="center" vertical="center" wrapText="1"/>
      <protection locked="0"/>
    </xf>
    <xf numFmtId="202" fontId="0" fillId="0" borderId="14" xfId="0" applyNumberFormat="1" applyBorder="1" applyAlignment="1" applyProtection="1">
      <alignment horizontal="center" vertical="center" wrapText="1"/>
      <protection locked="0"/>
    </xf>
    <xf numFmtId="0" fontId="5" fillId="22" borderId="33" xfId="0" applyFont="1" applyFill="1" applyBorder="1" applyAlignment="1" applyProtection="1">
      <alignment horizontal="right"/>
      <protection locked="0"/>
    </xf>
    <xf numFmtId="0" fontId="5" fillId="22" borderId="15" xfId="0" applyFont="1" applyFill="1" applyBorder="1" applyAlignment="1" applyProtection="1">
      <alignment horizontal="right"/>
      <protection locked="0"/>
    </xf>
    <xf numFmtId="0" fontId="5" fillId="22" borderId="34" xfId="0" applyFont="1" applyFill="1" applyBorder="1" applyAlignment="1" applyProtection="1">
      <alignment horizontal="right"/>
      <protection locked="0"/>
    </xf>
    <xf numFmtId="3" fontId="5" fillId="25" borderId="33" xfId="0" applyNumberFormat="1" applyFont="1" applyFill="1" applyBorder="1" applyAlignment="1" applyProtection="1">
      <alignment horizontal="center" vertical="center" wrapText="1"/>
      <protection locked="0"/>
    </xf>
    <xf numFmtId="3" fontId="5" fillId="25" borderId="34" xfId="0" applyNumberFormat="1" applyFont="1" applyFill="1" applyBorder="1" applyAlignment="1" applyProtection="1">
      <alignment horizontal="center" vertical="center" wrapText="1"/>
      <protection locked="0"/>
    </xf>
    <xf numFmtId="2" fontId="0" fillId="0" borderId="20" xfId="0" applyNumberFormat="1" applyFont="1" applyFill="1" applyBorder="1" applyAlignment="1" applyProtection="1">
      <alignment horizontal="center" vertical="center" wrapText="1"/>
      <protection locked="0"/>
    </xf>
    <xf numFmtId="2" fontId="0" fillId="0" borderId="17" xfId="0" applyNumberFormat="1" applyBorder="1" applyAlignment="1" applyProtection="1">
      <alignment horizontal="center" vertical="center" wrapText="1"/>
      <protection locked="0"/>
    </xf>
    <xf numFmtId="2" fontId="0" fillId="0" borderId="14" xfId="0" applyNumberFormat="1" applyBorder="1" applyAlignment="1" applyProtection="1">
      <alignment horizontal="center" vertical="center" wrapText="1"/>
      <protection locked="0"/>
    </xf>
    <xf numFmtId="202" fontId="0" fillId="0" borderId="20" xfId="0" applyNumberFormat="1" applyFont="1" applyFill="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textRotation="90" wrapText="1"/>
      <protection locked="0"/>
    </xf>
    <xf numFmtId="0" fontId="1" fillId="0" borderId="17" xfId="0" applyFont="1" applyBorder="1" applyAlignment="1" applyProtection="1">
      <alignment horizontal="center" vertical="center" textRotation="90" wrapText="1"/>
      <protection locked="0"/>
    </xf>
    <xf numFmtId="0" fontId="1" fillId="0" borderId="20" xfId="0" applyFont="1" applyBorder="1" applyAlignment="1" applyProtection="1">
      <alignment horizontal="center" vertical="center" textRotation="90" wrapText="1"/>
      <protection locked="0"/>
    </xf>
    <xf numFmtId="0" fontId="1" fillId="0" borderId="14" xfId="0" applyFont="1" applyBorder="1" applyAlignment="1" applyProtection="1">
      <alignment horizontal="center" vertical="center" textRotation="90" wrapText="1"/>
      <protection locked="0"/>
    </xf>
    <xf numFmtId="0" fontId="1" fillId="0" borderId="36" xfId="0" applyFont="1" applyFill="1" applyBorder="1" applyAlignment="1" applyProtection="1">
      <alignment horizontal="left" wrapText="1"/>
      <protection locked="0"/>
    </xf>
    <xf numFmtId="0" fontId="5" fillId="22" borderId="39" xfId="0" applyFont="1" applyFill="1" applyBorder="1" applyAlignment="1" applyProtection="1">
      <alignment horizontal="right"/>
      <protection locked="0"/>
    </xf>
    <xf numFmtId="0" fontId="0" fillId="0" borderId="27"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18" fillId="0" borderId="0" xfId="0" applyFont="1" applyAlignment="1" applyProtection="1">
      <alignment horizontal="left" vertical="justify"/>
      <protection locked="0"/>
    </xf>
    <xf numFmtId="0" fontId="0" fillId="0" borderId="0" xfId="0" applyAlignment="1" applyProtection="1">
      <alignment horizontal="left" vertical="justify"/>
      <protection locked="0"/>
    </xf>
    <xf numFmtId="0" fontId="13" fillId="0" borderId="20" xfId="0" applyFont="1" applyBorder="1" applyAlignment="1" applyProtection="1">
      <alignment horizontal="center" vertical="center" textRotation="90" wrapText="1" readingOrder="1"/>
      <protection locked="0"/>
    </xf>
    <xf numFmtId="0" fontId="11" fillId="0" borderId="16" xfId="0" applyFont="1" applyBorder="1" applyAlignment="1" applyProtection="1">
      <alignment horizontal="center" vertical="center" textRotation="90" wrapText="1" readingOrder="1"/>
      <protection locked="0"/>
    </xf>
    <xf numFmtId="0" fontId="11" fillId="0" borderId="14" xfId="0" applyFont="1" applyBorder="1" applyAlignment="1" applyProtection="1">
      <alignment horizontal="center" vertical="center" textRotation="90" wrapText="1" readingOrder="1"/>
      <protection locked="0"/>
    </xf>
    <xf numFmtId="0" fontId="0" fillId="0" borderId="1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1" fillId="0" borderId="42"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17" fillId="0" borderId="0" xfId="0" applyFont="1" applyAlignment="1" applyProtection="1">
      <alignment horizontal="left"/>
      <protection locked="0"/>
    </xf>
    <xf numFmtId="0" fontId="1" fillId="0" borderId="31" xfId="0" applyFont="1" applyFill="1" applyBorder="1" applyAlignment="1" applyProtection="1">
      <alignment/>
      <protection locked="0"/>
    </xf>
    <xf numFmtId="0" fontId="1" fillId="0" borderId="49" xfId="0" applyFont="1" applyFill="1" applyBorder="1" applyAlignment="1" applyProtection="1">
      <alignment/>
      <protection locked="0"/>
    </xf>
    <xf numFmtId="0" fontId="0" fillId="0" borderId="49" xfId="0" applyFill="1" applyBorder="1" applyAlignment="1" applyProtection="1">
      <alignment/>
      <protection locked="0"/>
    </xf>
    <xf numFmtId="0" fontId="0" fillId="0" borderId="50" xfId="0" applyFill="1" applyBorder="1" applyAlignment="1" applyProtection="1">
      <alignment/>
      <protection locked="0"/>
    </xf>
    <xf numFmtId="3" fontId="5" fillId="0" borderId="33" xfId="0" applyNumberFormat="1" applyFont="1" applyFill="1" applyBorder="1" applyAlignment="1" applyProtection="1">
      <alignment horizontal="center" vertical="center" wrapText="1"/>
      <protection locked="0"/>
    </xf>
    <xf numFmtId="3" fontId="5" fillId="0" borderId="34" xfId="0" applyNumberFormat="1" applyFont="1" applyFill="1" applyBorder="1" applyAlignment="1" applyProtection="1">
      <alignment horizontal="center" vertical="center" wrapText="1"/>
      <protection locked="0"/>
    </xf>
    <xf numFmtId="3" fontId="5" fillId="0" borderId="15" xfId="0" applyNumberFormat="1" applyFont="1" applyFill="1" applyBorder="1" applyAlignment="1" applyProtection="1">
      <alignment horizontal="center" vertical="center" wrapText="1"/>
      <protection locked="0"/>
    </xf>
    <xf numFmtId="0" fontId="1" fillId="0" borderId="32" xfId="0" applyFont="1" applyFill="1" applyBorder="1" applyAlignment="1" applyProtection="1">
      <alignment/>
      <protection locked="0"/>
    </xf>
    <xf numFmtId="0" fontId="1" fillId="0" borderId="51" xfId="0" applyFont="1" applyFill="1" applyBorder="1" applyAlignment="1" applyProtection="1">
      <alignment/>
      <protection locked="0"/>
    </xf>
    <xf numFmtId="0" fontId="0" fillId="0" borderId="51" xfId="0" applyFill="1" applyBorder="1" applyAlignment="1" applyProtection="1">
      <alignment/>
      <protection locked="0"/>
    </xf>
    <xf numFmtId="0" fontId="0" fillId="0" borderId="52" xfId="0" applyFill="1" applyBorder="1" applyAlignment="1" applyProtection="1">
      <alignment/>
      <protection locked="0"/>
    </xf>
    <xf numFmtId="3" fontId="5" fillId="25" borderId="20" xfId="0" applyNumberFormat="1" applyFont="1" applyFill="1" applyBorder="1" applyAlignment="1" applyProtection="1">
      <alignment horizontal="center" vertical="center" wrapText="1"/>
      <protection locked="0"/>
    </xf>
    <xf numFmtId="3" fontId="5" fillId="25" borderId="14" xfId="0" applyNumberFormat="1" applyFont="1" applyFill="1" applyBorder="1" applyAlignment="1" applyProtection="1">
      <alignment horizontal="center" vertical="center" wrapText="1"/>
      <protection locked="0"/>
    </xf>
    <xf numFmtId="3" fontId="5" fillId="25" borderId="15" xfId="0" applyNumberFormat="1" applyFont="1" applyFill="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0" xfId="0" applyFont="1" applyAlignment="1" applyProtection="1">
      <alignment horizontal="center"/>
      <protection locked="0"/>
    </xf>
    <xf numFmtId="0" fontId="3" fillId="0" borderId="0" xfId="0" applyFont="1" applyAlignment="1" applyProtection="1">
      <alignment horizontal="left"/>
      <protection locked="0"/>
    </xf>
    <xf numFmtId="0" fontId="0" fillId="24" borderId="0" xfId="0" applyFont="1" applyFill="1" applyAlignment="1" applyProtection="1">
      <alignment horizontal="center"/>
      <protection locked="0"/>
    </xf>
    <xf numFmtId="0" fontId="0" fillId="24" borderId="0" xfId="0" applyFont="1" applyFill="1" applyAlignment="1" applyProtection="1">
      <alignment/>
      <protection locked="0"/>
    </xf>
    <xf numFmtId="0" fontId="0" fillId="0" borderId="16" xfId="0" applyFont="1" applyFill="1" applyBorder="1" applyAlignment="1" applyProtection="1">
      <alignment/>
      <protection locked="0"/>
    </xf>
    <xf numFmtId="3" fontId="5" fillId="0" borderId="16" xfId="0" applyNumberFormat="1" applyFont="1" applyFill="1" applyBorder="1" applyAlignment="1" applyProtection="1">
      <alignment horizontal="center" vertical="center" wrapText="1"/>
      <protection locked="0"/>
    </xf>
    <xf numFmtId="3" fontId="0" fillId="0" borderId="16"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24" borderId="0" xfId="0" applyFont="1" applyFill="1" applyAlignment="1" applyProtection="1">
      <alignment/>
      <protection locked="0"/>
    </xf>
    <xf numFmtId="0" fontId="0" fillId="20" borderId="34" xfId="0" applyFont="1" applyFill="1" applyBorder="1" applyAlignment="1" applyProtection="1">
      <alignment/>
      <protection locked="0"/>
    </xf>
    <xf numFmtId="3" fontId="5" fillId="25" borderId="20" xfId="0" applyNumberFormat="1" applyFont="1" applyFill="1" applyBorder="1" applyAlignment="1" applyProtection="1">
      <alignment horizontal="center" vertical="center" wrapText="1"/>
      <protection locked="0"/>
    </xf>
    <xf numFmtId="202" fontId="0" fillId="0" borderId="11" xfId="0" applyNumberFormat="1" applyFont="1" applyBorder="1" applyAlignment="1" applyProtection="1">
      <alignment horizontal="center" vertical="center" wrapText="1"/>
      <protection locked="0"/>
    </xf>
    <xf numFmtId="202" fontId="0" fillId="0" borderId="13" xfId="0" applyNumberFormat="1" applyFont="1" applyBorder="1" applyAlignment="1" applyProtection="1">
      <alignment horizontal="center" vertical="center" wrapText="1"/>
      <protection locked="0"/>
    </xf>
    <xf numFmtId="202" fontId="0" fillId="0" borderId="12" xfId="0" applyNumberFormat="1" applyFont="1" applyBorder="1" applyAlignment="1" applyProtection="1">
      <alignment horizontal="center" vertical="center" wrapText="1"/>
      <protection locked="0"/>
    </xf>
    <xf numFmtId="202" fontId="0" fillId="0" borderId="10" xfId="0" applyNumberFormat="1" applyFont="1" applyBorder="1" applyAlignment="1" applyProtection="1">
      <alignment horizontal="center" vertical="center" wrapText="1"/>
      <protection locked="0"/>
    </xf>
    <xf numFmtId="202" fontId="0" fillId="0" borderId="20" xfId="0" applyNumberFormat="1" applyFont="1" applyBorder="1" applyAlignment="1" applyProtection="1">
      <alignment horizontal="center" vertical="center" wrapText="1"/>
      <protection locked="0"/>
    </xf>
    <xf numFmtId="202" fontId="0" fillId="0" borderId="17" xfId="0" applyNumberFormat="1" applyFont="1" applyBorder="1" applyAlignment="1" applyProtection="1">
      <alignment horizontal="center" vertical="center" wrapText="1"/>
      <protection locked="0"/>
    </xf>
    <xf numFmtId="202" fontId="0" fillId="0" borderId="14" xfId="0" applyNumberFormat="1" applyFont="1" applyBorder="1" applyAlignment="1" applyProtection="1">
      <alignment horizontal="center" vertical="center" wrapText="1"/>
      <protection locked="0"/>
    </xf>
    <xf numFmtId="202" fontId="0" fillId="22" borderId="40"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202" fontId="0" fillId="0" borderId="0" xfId="0" applyNumberFormat="1" applyFont="1" applyBorder="1" applyAlignment="1" applyProtection="1">
      <alignment horizontal="right" vertical="center" wrapText="1"/>
      <protection locked="0"/>
    </xf>
    <xf numFmtId="43" fontId="0" fillId="0" borderId="0" xfId="0" applyNumberFormat="1" applyFont="1" applyBorder="1" applyAlignment="1" applyProtection="1">
      <alignment horizontal="right" vertical="center" wrapText="1"/>
      <protection locked="0"/>
    </xf>
    <xf numFmtId="4" fontId="1" fillId="0" borderId="0" xfId="0" applyNumberFormat="1" applyFont="1" applyBorder="1" applyAlignment="1">
      <alignment vertical="center" wrapText="1"/>
    </xf>
    <xf numFmtId="202" fontId="0" fillId="0" borderId="42" xfId="0" applyNumberFormat="1" applyFont="1" applyBorder="1" applyAlignment="1" applyProtection="1">
      <alignment horizontal="center" vertical="center" wrapText="1"/>
      <protection locked="0"/>
    </xf>
    <xf numFmtId="43" fontId="0" fillId="0" borderId="0" xfId="0" applyNumberFormat="1" applyFont="1" applyBorder="1" applyAlignment="1" applyProtection="1">
      <alignment horizontal="right" vertical="center" wrapText="1"/>
      <protection locked="0"/>
    </xf>
    <xf numFmtId="43" fontId="0" fillId="0" borderId="0" xfId="0" applyNumberFormat="1" applyFont="1" applyBorder="1" applyAlignment="1" applyProtection="1">
      <alignment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protection locked="0"/>
    </xf>
    <xf numFmtId="202" fontId="0" fillId="0" borderId="13" xfId="0" applyNumberFormat="1" applyFont="1" applyBorder="1" applyAlignment="1" applyProtection="1">
      <alignment horizontal="center" vertical="center" wrapText="1"/>
      <protection locked="0"/>
    </xf>
    <xf numFmtId="202" fontId="0" fillId="22" borderId="19" xfId="0" applyNumberFormat="1" applyFont="1" applyFill="1" applyBorder="1" applyAlignment="1" applyProtection="1">
      <alignment/>
      <protection locked="0"/>
    </xf>
    <xf numFmtId="0" fontId="0" fillId="24" borderId="0" xfId="0" applyFont="1" applyFill="1" applyAlignment="1" applyProtection="1">
      <alignment/>
      <protection locked="0"/>
    </xf>
    <xf numFmtId="0" fontId="0" fillId="20" borderId="15" xfId="0" applyFont="1" applyFill="1" applyBorder="1" applyAlignment="1" applyProtection="1">
      <alignment/>
      <protection locked="0"/>
    </xf>
    <xf numFmtId="3" fontId="5" fillId="25" borderId="19" xfId="0" applyNumberFormat="1" applyFont="1" applyFill="1" applyBorder="1" applyAlignment="1" applyProtection="1">
      <alignment horizontal="center" vertical="center" wrapText="1"/>
      <protection locked="0"/>
    </xf>
    <xf numFmtId="202" fontId="0" fillId="0" borderId="35" xfId="0" applyNumberFormat="1" applyFont="1" applyBorder="1" applyAlignment="1" applyProtection="1">
      <alignment horizontal="center" vertical="center" wrapText="1"/>
      <protection locked="0"/>
    </xf>
    <xf numFmtId="202" fontId="0" fillId="0" borderId="38" xfId="0" applyNumberFormat="1" applyFont="1" applyBorder="1" applyAlignment="1" applyProtection="1">
      <alignment horizontal="center" vertical="center" wrapText="1"/>
      <protection locked="0"/>
    </xf>
    <xf numFmtId="202" fontId="0" fillId="22" borderId="19" xfId="0" applyNumberFormat="1" applyFont="1" applyFill="1" applyBorder="1" applyAlignment="1" applyProtection="1">
      <alignment/>
      <protection locked="0"/>
    </xf>
    <xf numFmtId="0" fontId="0" fillId="0" borderId="0" xfId="0" applyFont="1" applyAlignment="1" applyProtection="1">
      <alignment horizontal="center"/>
      <protection locked="0"/>
    </xf>
    <xf numFmtId="43" fontId="0" fillId="0" borderId="0" xfId="0" applyNumberFormat="1" applyFont="1" applyFill="1" applyBorder="1" applyAlignment="1">
      <alignment horizontal="center" vertical="center" wrapText="1"/>
    </xf>
    <xf numFmtId="43" fontId="0" fillId="0" borderId="0" xfId="0" applyNumberFormat="1" applyFont="1" applyFill="1" applyBorder="1" applyAlignment="1">
      <alignment vertical="center" wrapText="1"/>
    </xf>
    <xf numFmtId="43"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left" vertical="center" wrapText="1" readingOrder="1"/>
      <protection locked="0"/>
    </xf>
    <xf numFmtId="203" fontId="0" fillId="0" borderId="0" xfId="0" applyNumberFormat="1" applyFont="1" applyFill="1" applyBorder="1" applyAlignment="1" applyProtection="1">
      <alignment horizontal="center"/>
      <protection locked="0"/>
    </xf>
    <xf numFmtId="43" fontId="0" fillId="0" borderId="0" xfId="0" applyNumberFormat="1"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urrency" xfId="52"/>
    <cellStyle name="Currency [0]" xfId="53"/>
    <cellStyle name="Neutral" xfId="54"/>
    <cellStyle name="Note" xfId="55"/>
    <cellStyle name="Output" xfId="56"/>
    <cellStyle name="Percent" xfId="57"/>
    <cellStyle name="Comma" xfId="58"/>
    <cellStyle name="Comma [0]"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190500</xdr:rowOff>
    </xdr:from>
    <xdr:to>
      <xdr:col>4</xdr:col>
      <xdr:colOff>933450</xdr:colOff>
      <xdr:row>17</xdr:row>
      <xdr:rowOff>28575</xdr:rowOff>
    </xdr:to>
    <xdr:sp fLocksText="0">
      <xdr:nvSpPr>
        <xdr:cNvPr id="1" name="Text Box 3"/>
        <xdr:cNvSpPr txBox="1">
          <a:spLocks noChangeArrowheads="1"/>
        </xdr:cNvSpPr>
      </xdr:nvSpPr>
      <xdr:spPr>
        <a:xfrm>
          <a:off x="6553200" y="3067050"/>
          <a:ext cx="895350" cy="2571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16</xdr:row>
      <xdr:rowOff>180975</xdr:rowOff>
    </xdr:from>
    <xdr:to>
      <xdr:col>6</xdr:col>
      <xdr:colOff>971550</xdr:colOff>
      <xdr:row>17</xdr:row>
      <xdr:rowOff>9525</xdr:rowOff>
    </xdr:to>
    <xdr:sp fLocksText="0">
      <xdr:nvSpPr>
        <xdr:cNvPr id="2" name="Text Box 5"/>
        <xdr:cNvSpPr txBox="1">
          <a:spLocks noChangeArrowheads="1"/>
        </xdr:cNvSpPr>
      </xdr:nvSpPr>
      <xdr:spPr>
        <a:xfrm>
          <a:off x="8553450" y="3057525"/>
          <a:ext cx="933450" cy="2476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16</xdr:row>
      <xdr:rowOff>180975</xdr:rowOff>
    </xdr:from>
    <xdr:to>
      <xdr:col>8</xdr:col>
      <xdr:colOff>981075</xdr:colOff>
      <xdr:row>17</xdr:row>
      <xdr:rowOff>9525</xdr:rowOff>
    </xdr:to>
    <xdr:sp fLocksText="0">
      <xdr:nvSpPr>
        <xdr:cNvPr id="3" name="Text Box 6"/>
        <xdr:cNvSpPr txBox="1">
          <a:spLocks noChangeArrowheads="1"/>
        </xdr:cNvSpPr>
      </xdr:nvSpPr>
      <xdr:spPr>
        <a:xfrm>
          <a:off x="10334625" y="3057525"/>
          <a:ext cx="981075" cy="2476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07"/>
  <sheetViews>
    <sheetView tabSelected="1" zoomScaleSheetLayoutView="100" zoomScalePageLayoutView="0" workbookViewId="0" topLeftCell="A79">
      <pane ySplit="4" topLeftCell="BM149" activePane="bottomLeft" state="frozen"/>
      <selection pane="topLeft" activeCell="B79" sqref="B79"/>
      <selection pane="bottomLeft" activeCell="B83" sqref="B83:C83"/>
    </sheetView>
  </sheetViews>
  <sheetFormatPr defaultColWidth="9.140625" defaultRowHeight="12.75"/>
  <cols>
    <col min="1" max="1" width="19.00390625" style="1" customWidth="1"/>
    <col min="2" max="2" width="57.00390625" style="3" customWidth="1"/>
    <col min="3" max="3" width="10.421875" style="3" customWidth="1"/>
    <col min="4" max="4" width="11.28125" style="3" customWidth="1"/>
    <col min="5" max="5" width="14.00390625" style="1" customWidth="1"/>
    <col min="6" max="6" width="16.00390625" style="3" customWidth="1"/>
    <col min="7" max="7" width="14.57421875" style="3" customWidth="1"/>
    <col min="8" max="8" width="12.7109375" style="3" customWidth="1"/>
    <col min="9" max="9" width="14.7109375" style="3" customWidth="1"/>
    <col min="10" max="10" width="16.140625" style="282" customWidth="1"/>
    <col min="11" max="11" width="9.140625" style="1" hidden="1" customWidth="1"/>
    <col min="12" max="16384" width="9.140625" style="1" customWidth="1"/>
  </cols>
  <sheetData>
    <row r="2" spans="1:10" ht="18">
      <c r="A2" s="70"/>
      <c r="J2" s="246"/>
    </row>
    <row r="4" spans="1:10" ht="20.25">
      <c r="A4" s="230" t="s">
        <v>48</v>
      </c>
      <c r="B4" s="230"/>
      <c r="C4" s="230"/>
      <c r="D4" s="230"/>
      <c r="E4" s="230"/>
      <c r="F4" s="230"/>
      <c r="G4" s="230"/>
      <c r="H4" s="230"/>
      <c r="I4" s="230"/>
      <c r="J4" s="247"/>
    </row>
    <row r="5" spans="1:10" ht="13.5" customHeight="1">
      <c r="A5" s="69"/>
      <c r="B5" s="69"/>
      <c r="C5" s="69"/>
      <c r="D5" s="69"/>
      <c r="E5" s="69"/>
      <c r="F5" s="69"/>
      <c r="G5" s="69"/>
      <c r="H5" s="69"/>
      <c r="I5" s="69"/>
      <c r="J5" s="247"/>
    </row>
    <row r="6" spans="1:10" ht="13.5" thickBot="1">
      <c r="A6" s="71"/>
      <c r="B6" s="71"/>
      <c r="C6" s="71"/>
      <c r="D6" s="71"/>
      <c r="E6" s="72"/>
      <c r="F6" s="2"/>
      <c r="G6" s="2"/>
      <c r="H6" s="2"/>
      <c r="I6" s="2"/>
      <c r="J6" s="248"/>
    </row>
    <row r="7" spans="1:11" ht="12.75">
      <c r="A7" s="73" t="s">
        <v>22</v>
      </c>
      <c r="B7" s="231"/>
      <c r="C7" s="232"/>
      <c r="D7" s="233"/>
      <c r="E7" s="234"/>
      <c r="F7" s="2"/>
      <c r="G7" s="2"/>
      <c r="H7" s="2"/>
      <c r="I7" s="2"/>
      <c r="J7" s="248"/>
      <c r="K7" s="74"/>
    </row>
    <row r="8" spans="1:10" ht="13.5" thickBot="1">
      <c r="A8" s="75" t="s">
        <v>23</v>
      </c>
      <c r="B8" s="238"/>
      <c r="C8" s="239"/>
      <c r="D8" s="240"/>
      <c r="E8" s="241"/>
      <c r="F8" s="2"/>
      <c r="G8" s="2"/>
      <c r="H8" s="2"/>
      <c r="I8" s="2"/>
      <c r="J8" s="248"/>
    </row>
    <row r="9" spans="1:10" ht="13.5" thickBot="1">
      <c r="A9" s="76" t="s">
        <v>12</v>
      </c>
      <c r="B9" s="15"/>
      <c r="C9" s="15"/>
      <c r="D9" s="77"/>
      <c r="E9" s="78"/>
      <c r="F9" s="2"/>
      <c r="G9" s="2"/>
      <c r="H9" s="2"/>
      <c r="I9" s="2"/>
      <c r="J9" s="248"/>
    </row>
    <row r="10" spans="1:10" ht="13.5" thickBot="1">
      <c r="A10" s="79" t="s">
        <v>9</v>
      </c>
      <c r="B10" s="80" t="s">
        <v>11</v>
      </c>
      <c r="C10" s="16"/>
      <c r="D10" s="16"/>
      <c r="E10" s="81"/>
      <c r="F10" s="2"/>
      <c r="G10" s="2"/>
      <c r="H10" s="2"/>
      <c r="I10" s="2"/>
      <c r="J10" s="248"/>
    </row>
    <row r="11" spans="1:10" ht="13.5" thickBot="1">
      <c r="A11" s="79" t="s">
        <v>6</v>
      </c>
      <c r="B11" s="82" t="s">
        <v>7</v>
      </c>
      <c r="C11" s="19"/>
      <c r="D11" s="83"/>
      <c r="E11" s="81"/>
      <c r="F11" s="2"/>
      <c r="G11" s="2"/>
      <c r="H11" s="2"/>
      <c r="I11" s="2"/>
      <c r="J11" s="248"/>
    </row>
    <row r="12" spans="1:10" ht="13.5" thickBot="1">
      <c r="A12" s="79" t="s">
        <v>10</v>
      </c>
      <c r="B12" s="82" t="s">
        <v>8</v>
      </c>
      <c r="C12" s="19"/>
      <c r="D12" s="83"/>
      <c r="E12" s="81"/>
      <c r="F12" s="2"/>
      <c r="G12" s="2"/>
      <c r="H12" s="2"/>
      <c r="I12" s="2"/>
      <c r="J12" s="248"/>
    </row>
    <row r="13" spans="1:10" ht="13.5" thickBot="1">
      <c r="A13" s="84"/>
      <c r="B13" s="82" t="s">
        <v>18</v>
      </c>
      <c r="C13" s="19"/>
      <c r="D13" s="83"/>
      <c r="E13" s="81"/>
      <c r="F13" s="2"/>
      <c r="G13" s="2"/>
      <c r="H13" s="2"/>
      <c r="I13" s="2"/>
      <c r="J13" s="248"/>
    </row>
    <row r="14" spans="1:10" ht="12.75">
      <c r="A14" s="85"/>
      <c r="B14" s="86"/>
      <c r="C14" s="86"/>
      <c r="D14" s="87"/>
      <c r="E14" s="87"/>
      <c r="F14" s="2"/>
      <c r="G14" s="2"/>
      <c r="H14" s="2"/>
      <c r="I14" s="2"/>
      <c r="J14" s="248"/>
    </row>
    <row r="15" spans="1:10" ht="13.5" thickBot="1">
      <c r="A15" s="88"/>
      <c r="B15" s="89"/>
      <c r="C15" s="89"/>
      <c r="D15" s="89"/>
      <c r="E15" s="89"/>
      <c r="F15" s="89"/>
      <c r="G15" s="89"/>
      <c r="H15" s="89"/>
      <c r="I15" s="89"/>
      <c r="J15" s="249"/>
    </row>
    <row r="16" spans="1:10" ht="15.75" thickBot="1">
      <c r="A16" s="90" t="s">
        <v>31</v>
      </c>
      <c r="B16" s="91"/>
      <c r="C16" s="91"/>
      <c r="D16" s="91"/>
      <c r="E16" s="91"/>
      <c r="F16" s="91"/>
      <c r="G16" s="91"/>
      <c r="H16" s="91"/>
      <c r="I16" s="91"/>
      <c r="J16" s="250"/>
    </row>
    <row r="17" spans="1:10" ht="33" customHeight="1" thickBot="1">
      <c r="A17" s="242" t="s">
        <v>0</v>
      </c>
      <c r="B17" s="242" t="s">
        <v>14</v>
      </c>
      <c r="C17" s="242" t="s">
        <v>20</v>
      </c>
      <c r="D17" s="235" t="s">
        <v>68</v>
      </c>
      <c r="E17" s="236"/>
      <c r="F17" s="235" t="s">
        <v>69</v>
      </c>
      <c r="G17" s="236"/>
      <c r="H17" s="235" t="s">
        <v>70</v>
      </c>
      <c r="I17" s="237"/>
      <c r="J17" s="251"/>
    </row>
    <row r="18" spans="1:10" ht="24" customHeight="1" thickBot="1">
      <c r="A18" s="243"/>
      <c r="B18" s="243"/>
      <c r="C18" s="243"/>
      <c r="D18" s="92" t="s">
        <v>4</v>
      </c>
      <c r="E18" s="93" t="s">
        <v>5</v>
      </c>
      <c r="F18" s="93" t="s">
        <v>4</v>
      </c>
      <c r="G18" s="93" t="s">
        <v>5</v>
      </c>
      <c r="H18" s="93" t="s">
        <v>4</v>
      </c>
      <c r="I18" s="93" t="s">
        <v>5</v>
      </c>
      <c r="J18" s="251"/>
    </row>
    <row r="19" spans="1:10" ht="15" customHeight="1">
      <c r="A19" s="213" t="s">
        <v>47</v>
      </c>
      <c r="B19" s="12" t="s">
        <v>71</v>
      </c>
      <c r="C19" s="51"/>
      <c r="D19" s="28"/>
      <c r="E19" s="28"/>
      <c r="F19" s="28"/>
      <c r="G19" s="28"/>
      <c r="H19" s="18"/>
      <c r="I19" s="18"/>
      <c r="J19" s="252"/>
    </row>
    <row r="20" spans="1:10" ht="15" customHeight="1">
      <c r="A20" s="212"/>
      <c r="B20" s="13"/>
      <c r="C20" s="52"/>
      <c r="D20" s="25"/>
      <c r="E20" s="25"/>
      <c r="F20" s="25"/>
      <c r="G20" s="25"/>
      <c r="H20" s="7"/>
      <c r="I20" s="7"/>
      <c r="J20" s="252"/>
    </row>
    <row r="21" spans="1:10" ht="15" customHeight="1">
      <c r="A21" s="212"/>
      <c r="B21" s="13"/>
      <c r="C21" s="52"/>
      <c r="D21" s="25"/>
      <c r="E21" s="25"/>
      <c r="F21" s="25"/>
      <c r="G21" s="25"/>
      <c r="H21" s="7"/>
      <c r="I21" s="7"/>
      <c r="J21" s="252"/>
    </row>
    <row r="22" spans="1:10" ht="15" customHeight="1">
      <c r="A22" s="212"/>
      <c r="B22" s="13"/>
      <c r="C22" s="52"/>
      <c r="D22" s="25"/>
      <c r="E22" s="25"/>
      <c r="F22" s="25"/>
      <c r="G22" s="25"/>
      <c r="H22" s="7"/>
      <c r="I22" s="7"/>
      <c r="J22" s="252"/>
    </row>
    <row r="23" spans="1:10" ht="15" customHeight="1">
      <c r="A23" s="212"/>
      <c r="B23" s="13"/>
      <c r="C23" s="52"/>
      <c r="D23" s="25"/>
      <c r="E23" s="25"/>
      <c r="F23" s="25"/>
      <c r="G23" s="25"/>
      <c r="H23" s="7"/>
      <c r="I23" s="7"/>
      <c r="J23" s="252"/>
    </row>
    <row r="24" spans="1:10" ht="15" customHeight="1" thickBot="1">
      <c r="A24" s="214"/>
      <c r="B24" s="14"/>
      <c r="C24" s="53"/>
      <c r="D24" s="11"/>
      <c r="E24" s="11"/>
      <c r="F24" s="11"/>
      <c r="G24" s="11"/>
      <c r="H24" s="9"/>
      <c r="I24" s="18"/>
      <c r="J24" s="252"/>
    </row>
    <row r="25" spans="1:10" ht="15" customHeight="1">
      <c r="A25" s="213" t="s">
        <v>24</v>
      </c>
      <c r="B25" s="20" t="s">
        <v>71</v>
      </c>
      <c r="C25" s="54"/>
      <c r="D25" s="28"/>
      <c r="E25" s="21"/>
      <c r="F25" s="28"/>
      <c r="G25" s="21"/>
      <c r="H25" s="21"/>
      <c r="I25" s="27"/>
      <c r="J25" s="252"/>
    </row>
    <row r="26" spans="1:10" ht="15" customHeight="1">
      <c r="A26" s="212"/>
      <c r="B26" s="23"/>
      <c r="C26" s="55"/>
      <c r="D26" s="25"/>
      <c r="E26" s="25"/>
      <c r="F26" s="25"/>
      <c r="G26" s="25"/>
      <c r="H26" s="25"/>
      <c r="I26" s="7"/>
      <c r="J26" s="252"/>
    </row>
    <row r="27" spans="1:10" ht="15" customHeight="1">
      <c r="A27" s="212"/>
      <c r="B27" s="23"/>
      <c r="C27" s="55"/>
      <c r="D27" s="25"/>
      <c r="E27" s="25"/>
      <c r="F27" s="25"/>
      <c r="H27" s="25"/>
      <c r="I27" s="7"/>
      <c r="J27" s="252"/>
    </row>
    <row r="28" spans="1:10" ht="15" customHeight="1">
      <c r="A28" s="212"/>
      <c r="B28" s="23"/>
      <c r="C28" s="55"/>
      <c r="D28" s="25"/>
      <c r="E28" s="25"/>
      <c r="F28" s="25"/>
      <c r="G28" s="25"/>
      <c r="H28" s="25"/>
      <c r="I28" s="7"/>
      <c r="J28" s="252"/>
    </row>
    <row r="29" spans="1:10" ht="15" customHeight="1">
      <c r="A29" s="212"/>
      <c r="B29" s="23"/>
      <c r="C29" s="55"/>
      <c r="D29" s="25"/>
      <c r="E29" s="25"/>
      <c r="F29" s="25"/>
      <c r="G29" s="25"/>
      <c r="H29" s="25"/>
      <c r="I29" s="7"/>
      <c r="J29" s="252"/>
    </row>
    <row r="30" spans="1:10" ht="15" customHeight="1" thickBot="1">
      <c r="A30" s="214"/>
      <c r="B30" s="20"/>
      <c r="C30" s="56"/>
      <c r="D30" s="11"/>
      <c r="E30" s="21"/>
      <c r="F30" s="11"/>
      <c r="G30" s="50"/>
      <c r="H30" s="50"/>
      <c r="I30" s="40"/>
      <c r="J30" s="252"/>
    </row>
    <row r="31" spans="1:10" ht="15" customHeight="1">
      <c r="A31" s="213" t="s">
        <v>46</v>
      </c>
      <c r="B31" s="12" t="s">
        <v>71</v>
      </c>
      <c r="C31" s="57"/>
      <c r="D31" s="28"/>
      <c r="E31" s="28"/>
      <c r="F31" s="21"/>
      <c r="G31" s="21"/>
      <c r="H31" s="21"/>
      <c r="I31" s="18"/>
      <c r="J31" s="252"/>
    </row>
    <row r="32" spans="1:10" ht="15" customHeight="1">
      <c r="A32" s="212"/>
      <c r="B32" s="13"/>
      <c r="C32" s="58"/>
      <c r="D32" s="25"/>
      <c r="E32" s="25"/>
      <c r="F32" s="25"/>
      <c r="G32" s="25"/>
      <c r="H32" s="25"/>
      <c r="I32" s="7"/>
      <c r="J32" s="252"/>
    </row>
    <row r="33" spans="1:10" ht="15" customHeight="1">
      <c r="A33" s="212"/>
      <c r="B33" s="13"/>
      <c r="C33" s="58"/>
      <c r="D33" s="25"/>
      <c r="E33" s="25"/>
      <c r="F33" s="25"/>
      <c r="G33" s="25"/>
      <c r="H33" s="25"/>
      <c r="I33" s="7"/>
      <c r="J33" s="252"/>
    </row>
    <row r="34" spans="1:10" ht="15" customHeight="1">
      <c r="A34" s="212"/>
      <c r="B34" s="13"/>
      <c r="C34" s="58"/>
      <c r="D34" s="25"/>
      <c r="E34" s="25"/>
      <c r="F34" s="25"/>
      <c r="G34" s="25"/>
      <c r="H34" s="25"/>
      <c r="I34" s="7"/>
      <c r="J34" s="252"/>
    </row>
    <row r="35" spans="1:10" ht="15" customHeight="1">
      <c r="A35" s="212"/>
      <c r="B35" s="13"/>
      <c r="C35" s="58"/>
      <c r="D35" s="25"/>
      <c r="E35" s="25"/>
      <c r="F35" s="25"/>
      <c r="G35" s="25"/>
      <c r="H35" s="25"/>
      <c r="I35" s="7"/>
      <c r="J35" s="252"/>
    </row>
    <row r="36" spans="1:10" ht="15" customHeight="1" thickBot="1">
      <c r="A36" s="214"/>
      <c r="B36" s="14"/>
      <c r="C36" s="57"/>
      <c r="D36" s="11"/>
      <c r="E36" s="11"/>
      <c r="F36" s="21"/>
      <c r="G36" s="21"/>
      <c r="H36" s="21"/>
      <c r="I36" s="18"/>
      <c r="J36" s="252"/>
    </row>
    <row r="37" spans="1:10" ht="15" customHeight="1">
      <c r="A37" s="213" t="s">
        <v>40</v>
      </c>
      <c r="B37" s="12" t="s">
        <v>71</v>
      </c>
      <c r="C37" s="51"/>
      <c r="D37" s="28"/>
      <c r="E37" s="28"/>
      <c r="F37" s="28"/>
      <c r="G37" s="28"/>
      <c r="H37" s="28"/>
      <c r="I37" s="28"/>
      <c r="J37" s="252"/>
    </row>
    <row r="38" spans="1:10" ht="15" customHeight="1">
      <c r="A38" s="212"/>
      <c r="B38" s="13"/>
      <c r="C38" s="52"/>
      <c r="D38" s="25"/>
      <c r="E38" s="25"/>
      <c r="F38" s="25"/>
      <c r="G38" s="25"/>
      <c r="H38" s="25"/>
      <c r="I38" s="25"/>
      <c r="J38" s="252"/>
    </row>
    <row r="39" spans="1:10" ht="15" customHeight="1">
      <c r="A39" s="212"/>
      <c r="B39" s="13"/>
      <c r="C39" s="52"/>
      <c r="D39" s="25"/>
      <c r="E39" s="25"/>
      <c r="F39" s="25"/>
      <c r="G39" s="25"/>
      <c r="H39" s="25"/>
      <c r="I39" s="25"/>
      <c r="J39" s="252"/>
    </row>
    <row r="40" spans="1:10" ht="15" customHeight="1">
      <c r="A40" s="212"/>
      <c r="B40" s="13"/>
      <c r="C40" s="52"/>
      <c r="D40" s="25"/>
      <c r="E40" s="25"/>
      <c r="F40" s="25"/>
      <c r="G40" s="25"/>
      <c r="H40" s="25"/>
      <c r="I40" s="25"/>
      <c r="J40" s="252"/>
    </row>
    <row r="41" spans="1:10" ht="15" customHeight="1">
      <c r="A41" s="212"/>
      <c r="B41" s="13"/>
      <c r="C41" s="52"/>
      <c r="D41" s="25"/>
      <c r="E41" s="25"/>
      <c r="F41" s="25"/>
      <c r="G41" s="25"/>
      <c r="H41" s="25"/>
      <c r="I41" s="25"/>
      <c r="J41" s="252"/>
    </row>
    <row r="42" spans="1:10" ht="15" customHeight="1" thickBot="1">
      <c r="A42" s="214"/>
      <c r="B42" s="14"/>
      <c r="C42" s="53"/>
      <c r="D42" s="50"/>
      <c r="E42" s="50"/>
      <c r="F42" s="50"/>
      <c r="G42" s="50"/>
      <c r="H42" s="50"/>
      <c r="I42" s="50"/>
      <c r="J42" s="252"/>
    </row>
    <row r="43" spans="1:10" ht="12.75">
      <c r="A43" s="89"/>
      <c r="B43" s="89"/>
      <c r="C43" s="89"/>
      <c r="D43" s="89"/>
      <c r="E43" s="89"/>
      <c r="F43" s="89"/>
      <c r="G43" s="89"/>
      <c r="H43" s="89"/>
      <c r="I43" s="89"/>
      <c r="J43" s="253"/>
    </row>
    <row r="44" spans="1:10" ht="13.5" thickBot="1">
      <c r="A44" s="89"/>
      <c r="B44" s="89"/>
      <c r="C44" s="89"/>
      <c r="D44" s="89"/>
      <c r="E44" s="89"/>
      <c r="F44" s="89"/>
      <c r="G44" s="89"/>
      <c r="H44" s="89"/>
      <c r="I44" s="89"/>
      <c r="J44" s="254"/>
    </row>
    <row r="45" spans="1:10" ht="15.75" thickBot="1">
      <c r="A45" s="90" t="s">
        <v>30</v>
      </c>
      <c r="B45" s="91"/>
      <c r="C45" s="91"/>
      <c r="D45" s="91"/>
      <c r="E45" s="91"/>
      <c r="F45" s="91"/>
      <c r="G45" s="94" t="s">
        <v>26</v>
      </c>
      <c r="H45" s="78"/>
      <c r="I45" s="26"/>
      <c r="J45" s="255"/>
    </row>
    <row r="46" spans="1:10" s="17" customFormat="1" ht="56.25" customHeight="1" thickBot="1">
      <c r="A46" s="93" t="s">
        <v>0</v>
      </c>
      <c r="B46" s="93" t="s">
        <v>13</v>
      </c>
      <c r="C46" s="93" t="s">
        <v>20</v>
      </c>
      <c r="D46" s="93" t="s">
        <v>43</v>
      </c>
      <c r="E46" s="93" t="s">
        <v>34</v>
      </c>
      <c r="F46" s="95" t="s">
        <v>44</v>
      </c>
      <c r="G46" s="95" t="s">
        <v>2</v>
      </c>
      <c r="H46" s="96" t="s">
        <v>45</v>
      </c>
      <c r="I46" s="96" t="s">
        <v>1</v>
      </c>
      <c r="J46" s="256" t="s">
        <v>17</v>
      </c>
    </row>
    <row r="47" spans="1:10" ht="15" customHeight="1">
      <c r="A47" s="213" t="s">
        <v>42</v>
      </c>
      <c r="B47" s="97" t="str">
        <f aca="true" t="shared" si="0" ref="B47:C70">IF(ISBLANK(B19),"",B19)</f>
        <v>NOT APLICABLE</v>
      </c>
      <c r="C47" s="98">
        <f t="shared" si="0"/>
      </c>
      <c r="D47" s="8"/>
      <c r="E47" s="60"/>
      <c r="F47" s="31"/>
      <c r="G47" s="99">
        <f>IF(ISBLANK(E47),"",E47*F47)</f>
      </c>
      <c r="H47" s="31"/>
      <c r="I47" s="100">
        <f>IF(ISBLANK(E47),"",E47*H47)</f>
      </c>
      <c r="J47" s="257">
        <f>IF(ISBLANK(E47),"",G47+I47)</f>
      </c>
    </row>
    <row r="48" spans="1:10" ht="15" customHeight="1">
      <c r="A48" s="212"/>
      <c r="B48" s="97">
        <f t="shared" si="0"/>
      </c>
      <c r="C48" s="98">
        <f t="shared" si="0"/>
      </c>
      <c r="D48" s="10"/>
      <c r="E48" s="61"/>
      <c r="F48" s="32"/>
      <c r="G48" s="99">
        <f aca="true" t="shared" si="1" ref="G48:G70">IF(ISBLANK(E48),"",E48*F48)</f>
      </c>
      <c r="H48" s="32"/>
      <c r="I48" s="100">
        <f aca="true" t="shared" si="2" ref="I48:I70">IF(ISBLANK(E48),"",E48*H48)</f>
      </c>
      <c r="J48" s="258">
        <f aca="true" t="shared" si="3" ref="J48:J70">IF(ISBLANK(E48),"",G48+I48)</f>
      </c>
    </row>
    <row r="49" spans="1:10" ht="15" customHeight="1">
      <c r="A49" s="212"/>
      <c r="B49" s="97">
        <f t="shared" si="0"/>
      </c>
      <c r="C49" s="98">
        <f t="shared" si="0"/>
      </c>
      <c r="D49" s="10"/>
      <c r="E49" s="61"/>
      <c r="F49" s="32"/>
      <c r="G49" s="99">
        <f t="shared" si="1"/>
      </c>
      <c r="H49" s="32"/>
      <c r="I49" s="100">
        <f t="shared" si="2"/>
      </c>
      <c r="J49" s="258">
        <f t="shared" si="3"/>
      </c>
    </row>
    <row r="50" spans="1:10" ht="15" customHeight="1">
      <c r="A50" s="212"/>
      <c r="B50" s="97">
        <f t="shared" si="0"/>
      </c>
      <c r="C50" s="98">
        <f t="shared" si="0"/>
      </c>
      <c r="D50" s="10"/>
      <c r="E50" s="61"/>
      <c r="F50" s="32"/>
      <c r="G50" s="99">
        <f t="shared" si="1"/>
      </c>
      <c r="H50" s="32"/>
      <c r="I50" s="100">
        <f t="shared" si="2"/>
      </c>
      <c r="J50" s="258">
        <f t="shared" si="3"/>
      </c>
    </row>
    <row r="51" spans="1:10" ht="15" customHeight="1">
      <c r="A51" s="212"/>
      <c r="B51" s="97">
        <f t="shared" si="0"/>
      </c>
      <c r="C51" s="98">
        <f t="shared" si="0"/>
      </c>
      <c r="D51" s="10"/>
      <c r="E51" s="61"/>
      <c r="F51" s="32"/>
      <c r="G51" s="99">
        <f t="shared" si="1"/>
      </c>
      <c r="H51" s="32"/>
      <c r="I51" s="100">
        <f t="shared" si="2"/>
      </c>
      <c r="J51" s="258">
        <f t="shared" si="3"/>
      </c>
    </row>
    <row r="52" spans="1:10" ht="15" customHeight="1" thickBot="1">
      <c r="A52" s="214"/>
      <c r="B52" s="65">
        <f t="shared" si="0"/>
      </c>
      <c r="C52" s="102">
        <f t="shared" si="0"/>
      </c>
      <c r="D52" s="11"/>
      <c r="E52" s="62"/>
      <c r="F52" s="33"/>
      <c r="G52" s="103">
        <f t="shared" si="1"/>
      </c>
      <c r="H52" s="33"/>
      <c r="I52" s="104">
        <f t="shared" si="2"/>
      </c>
      <c r="J52" s="259">
        <f t="shared" si="3"/>
      </c>
    </row>
    <row r="53" spans="1:10" ht="15" customHeight="1">
      <c r="A53" s="213" t="s">
        <v>25</v>
      </c>
      <c r="B53" s="97" t="str">
        <f t="shared" si="0"/>
        <v>NOT APLICABLE</v>
      </c>
      <c r="C53" s="98">
        <f t="shared" si="0"/>
      </c>
      <c r="D53" s="21"/>
      <c r="E53" s="63"/>
      <c r="F53" s="34"/>
      <c r="G53" s="99">
        <f t="shared" si="1"/>
      </c>
      <c r="H53" s="34"/>
      <c r="I53" s="100">
        <f t="shared" si="2"/>
      </c>
      <c r="J53" s="257">
        <f t="shared" si="3"/>
      </c>
    </row>
    <row r="54" spans="1:10" ht="15" customHeight="1">
      <c r="A54" s="212"/>
      <c r="B54" s="97">
        <f t="shared" si="0"/>
      </c>
      <c r="C54" s="98">
        <f t="shared" si="0"/>
      </c>
      <c r="D54" s="25"/>
      <c r="E54" s="64"/>
      <c r="F54" s="35"/>
      <c r="G54" s="99">
        <f t="shared" si="1"/>
      </c>
      <c r="H54" s="35"/>
      <c r="I54" s="100">
        <f t="shared" si="2"/>
      </c>
      <c r="J54" s="260">
        <f t="shared" si="3"/>
      </c>
    </row>
    <row r="55" spans="1:10" ht="15" customHeight="1">
      <c r="A55" s="212"/>
      <c r="B55" s="97">
        <f t="shared" si="0"/>
      </c>
      <c r="C55" s="98">
        <f t="shared" si="0"/>
      </c>
      <c r="D55" s="25"/>
      <c r="E55" s="64"/>
      <c r="F55" s="35"/>
      <c r="G55" s="99">
        <f t="shared" si="1"/>
      </c>
      <c r="H55" s="35"/>
      <c r="I55" s="100">
        <f t="shared" si="2"/>
      </c>
      <c r="J55" s="260">
        <f t="shared" si="3"/>
      </c>
    </row>
    <row r="56" spans="1:10" ht="15" customHeight="1">
      <c r="A56" s="212"/>
      <c r="B56" s="97">
        <f t="shared" si="0"/>
      </c>
      <c r="C56" s="98">
        <f t="shared" si="0"/>
      </c>
      <c r="D56" s="25"/>
      <c r="E56" s="64"/>
      <c r="F56" s="35"/>
      <c r="G56" s="99">
        <f t="shared" si="1"/>
      </c>
      <c r="H56" s="35"/>
      <c r="I56" s="100">
        <f t="shared" si="2"/>
      </c>
      <c r="J56" s="260">
        <f t="shared" si="3"/>
      </c>
    </row>
    <row r="57" spans="1:10" ht="15" customHeight="1">
      <c r="A57" s="212"/>
      <c r="B57" s="97">
        <f t="shared" si="0"/>
      </c>
      <c r="C57" s="98">
        <f t="shared" si="0"/>
      </c>
      <c r="D57" s="25"/>
      <c r="E57" s="64"/>
      <c r="F57" s="35"/>
      <c r="G57" s="99">
        <f t="shared" si="1"/>
      </c>
      <c r="H57" s="35"/>
      <c r="I57" s="100">
        <f t="shared" si="2"/>
      </c>
      <c r="J57" s="260">
        <f t="shared" si="3"/>
      </c>
    </row>
    <row r="58" spans="1:10" ht="15" customHeight="1" thickBot="1">
      <c r="A58" s="214"/>
      <c r="B58" s="65">
        <f t="shared" si="0"/>
      </c>
      <c r="C58" s="102">
        <f t="shared" si="0"/>
      </c>
      <c r="D58" s="21"/>
      <c r="E58" s="63"/>
      <c r="F58" s="34"/>
      <c r="G58" s="103">
        <f t="shared" si="1"/>
      </c>
      <c r="H58" s="34"/>
      <c r="I58" s="104">
        <f t="shared" si="2"/>
      </c>
      <c r="J58" s="259">
        <f t="shared" si="3"/>
      </c>
    </row>
    <row r="59" spans="1:10" ht="15" customHeight="1">
      <c r="A59" s="213" t="s">
        <v>41</v>
      </c>
      <c r="B59" s="97" t="str">
        <f t="shared" si="0"/>
        <v>NOT APLICABLE</v>
      </c>
      <c r="C59" s="98">
        <f t="shared" si="0"/>
      </c>
      <c r="D59" s="8"/>
      <c r="E59" s="60"/>
      <c r="F59" s="31"/>
      <c r="G59" s="99">
        <f t="shared" si="1"/>
      </c>
      <c r="H59" s="31"/>
      <c r="I59" s="100">
        <f t="shared" si="2"/>
      </c>
      <c r="J59" s="258">
        <f t="shared" si="3"/>
      </c>
    </row>
    <row r="60" spans="1:10" ht="15" customHeight="1">
      <c r="A60" s="212"/>
      <c r="B60" s="97">
        <f t="shared" si="0"/>
      </c>
      <c r="C60" s="98">
        <f t="shared" si="0"/>
      </c>
      <c r="D60" s="10"/>
      <c r="E60" s="61"/>
      <c r="F60" s="32"/>
      <c r="G60" s="99">
        <f t="shared" si="1"/>
      </c>
      <c r="H60" s="32"/>
      <c r="I60" s="100">
        <f t="shared" si="2"/>
      </c>
      <c r="J60" s="258">
        <f t="shared" si="3"/>
      </c>
    </row>
    <row r="61" spans="1:10" ht="15" customHeight="1">
      <c r="A61" s="212"/>
      <c r="B61" s="97">
        <f t="shared" si="0"/>
      </c>
      <c r="C61" s="98">
        <f t="shared" si="0"/>
      </c>
      <c r="D61" s="10"/>
      <c r="E61" s="61"/>
      <c r="F61" s="32"/>
      <c r="G61" s="99">
        <f t="shared" si="1"/>
      </c>
      <c r="H61" s="32"/>
      <c r="I61" s="100">
        <f t="shared" si="2"/>
      </c>
      <c r="J61" s="258">
        <f t="shared" si="3"/>
      </c>
    </row>
    <row r="62" spans="1:10" ht="15" customHeight="1">
      <c r="A62" s="212"/>
      <c r="B62" s="97">
        <f t="shared" si="0"/>
      </c>
      <c r="C62" s="98">
        <f t="shared" si="0"/>
      </c>
      <c r="D62" s="10"/>
      <c r="E62" s="61"/>
      <c r="F62" s="32"/>
      <c r="G62" s="99">
        <f t="shared" si="1"/>
      </c>
      <c r="H62" s="32"/>
      <c r="I62" s="100">
        <f t="shared" si="2"/>
      </c>
      <c r="J62" s="258">
        <f t="shared" si="3"/>
      </c>
    </row>
    <row r="63" spans="1:10" ht="15" customHeight="1">
      <c r="A63" s="212"/>
      <c r="B63" s="97">
        <f t="shared" si="0"/>
      </c>
      <c r="C63" s="98">
        <f t="shared" si="0"/>
      </c>
      <c r="D63" s="10"/>
      <c r="E63" s="61"/>
      <c r="F63" s="32"/>
      <c r="G63" s="99">
        <f t="shared" si="1"/>
      </c>
      <c r="H63" s="32"/>
      <c r="I63" s="100">
        <f t="shared" si="2"/>
      </c>
      <c r="J63" s="258">
        <f t="shared" si="3"/>
      </c>
    </row>
    <row r="64" spans="1:10" ht="15" customHeight="1" thickBot="1">
      <c r="A64" s="214"/>
      <c r="B64" s="65">
        <f t="shared" si="0"/>
      </c>
      <c r="C64" s="102">
        <f t="shared" si="0"/>
      </c>
      <c r="D64" s="11"/>
      <c r="E64" s="62"/>
      <c r="F64" s="33"/>
      <c r="G64" s="103">
        <f t="shared" si="1"/>
      </c>
      <c r="H64" s="33"/>
      <c r="I64" s="104">
        <f t="shared" si="2"/>
      </c>
      <c r="J64" s="259">
        <f t="shared" si="3"/>
      </c>
    </row>
    <row r="65" spans="1:10" ht="15" customHeight="1">
      <c r="A65" s="213" t="s">
        <v>40</v>
      </c>
      <c r="B65" s="97" t="str">
        <f t="shared" si="0"/>
        <v>NOT APLICABLE</v>
      </c>
      <c r="C65" s="98">
        <f t="shared" si="0"/>
      </c>
      <c r="D65" s="22"/>
      <c r="E65" s="29"/>
      <c r="F65" s="36"/>
      <c r="G65" s="99">
        <f t="shared" si="1"/>
      </c>
      <c r="H65" s="38"/>
      <c r="I65" s="100">
        <f t="shared" si="2"/>
      </c>
      <c r="J65" s="258">
        <f t="shared" si="3"/>
      </c>
    </row>
    <row r="66" spans="1:10" ht="15" customHeight="1">
      <c r="A66" s="212"/>
      <c r="B66" s="97">
        <f t="shared" si="0"/>
      </c>
      <c r="C66" s="98">
        <f t="shared" si="0"/>
      </c>
      <c r="D66" s="24"/>
      <c r="E66" s="30"/>
      <c r="F66" s="37"/>
      <c r="G66" s="99">
        <f t="shared" si="1"/>
      </c>
      <c r="H66" s="39"/>
      <c r="I66" s="100">
        <f t="shared" si="2"/>
      </c>
      <c r="J66" s="258">
        <f t="shared" si="3"/>
      </c>
    </row>
    <row r="67" spans="1:10" ht="15" customHeight="1">
      <c r="A67" s="212"/>
      <c r="B67" s="97">
        <f t="shared" si="0"/>
      </c>
      <c r="C67" s="98">
        <f t="shared" si="0"/>
      </c>
      <c r="D67" s="24"/>
      <c r="E67" s="30"/>
      <c r="F67" s="37"/>
      <c r="G67" s="99">
        <f t="shared" si="1"/>
      </c>
      <c r="H67" s="39"/>
      <c r="I67" s="100">
        <f t="shared" si="2"/>
      </c>
      <c r="J67" s="258">
        <f t="shared" si="3"/>
      </c>
    </row>
    <row r="68" spans="1:10" ht="15" customHeight="1">
      <c r="A68" s="212"/>
      <c r="B68" s="97">
        <f t="shared" si="0"/>
      </c>
      <c r="C68" s="98">
        <f t="shared" si="0"/>
      </c>
      <c r="D68" s="24"/>
      <c r="E68" s="30"/>
      <c r="F68" s="37"/>
      <c r="G68" s="99">
        <f t="shared" si="1"/>
      </c>
      <c r="H68" s="39"/>
      <c r="I68" s="100">
        <f t="shared" si="2"/>
      </c>
      <c r="J68" s="258">
        <f t="shared" si="3"/>
      </c>
    </row>
    <row r="69" spans="1:10" ht="15" customHeight="1">
      <c r="A69" s="212"/>
      <c r="B69" s="97">
        <f t="shared" si="0"/>
      </c>
      <c r="C69" s="98">
        <f t="shared" si="0"/>
      </c>
      <c r="D69" s="24"/>
      <c r="E69" s="30"/>
      <c r="F69" s="37"/>
      <c r="G69" s="99">
        <f t="shared" si="1"/>
      </c>
      <c r="H69" s="39"/>
      <c r="I69" s="100">
        <f t="shared" si="2"/>
      </c>
      <c r="J69" s="258">
        <f t="shared" si="3"/>
      </c>
    </row>
    <row r="70" spans="1:10" ht="15" customHeight="1" thickBot="1">
      <c r="A70" s="214"/>
      <c r="B70" s="97">
        <f t="shared" si="0"/>
      </c>
      <c r="C70" s="98">
        <f t="shared" si="0"/>
      </c>
      <c r="D70" s="22"/>
      <c r="E70" s="29"/>
      <c r="F70" s="36"/>
      <c r="G70" s="103">
        <f t="shared" si="1"/>
      </c>
      <c r="H70" s="38"/>
      <c r="I70" s="100">
        <f t="shared" si="2"/>
      </c>
      <c r="J70" s="259">
        <f t="shared" si="3"/>
      </c>
    </row>
    <row r="71" spans="1:10" ht="15" customHeight="1">
      <c r="A71" s="213" t="s">
        <v>49</v>
      </c>
      <c r="B71" s="12" t="s">
        <v>71</v>
      </c>
      <c r="C71" s="59"/>
      <c r="D71" s="105"/>
      <c r="E71" s="106"/>
      <c r="F71" s="107"/>
      <c r="G71" s="208"/>
      <c r="H71" s="108"/>
      <c r="I71" s="205"/>
      <c r="J71" s="261">
        <f>IF(AND(ISBLANK(G71),ISBLANK(I71)),"",G71+I71)</f>
      </c>
    </row>
    <row r="72" spans="1:10" ht="15" customHeight="1">
      <c r="A72" s="212"/>
      <c r="B72" s="13"/>
      <c r="C72" s="58"/>
      <c r="D72" s="109"/>
      <c r="E72" s="110"/>
      <c r="F72" s="111"/>
      <c r="G72" s="198"/>
      <c r="H72" s="112"/>
      <c r="I72" s="206"/>
      <c r="J72" s="262"/>
    </row>
    <row r="73" spans="1:10" ht="15" customHeight="1">
      <c r="A73" s="212"/>
      <c r="B73" s="13"/>
      <c r="C73" s="58"/>
      <c r="D73" s="109"/>
      <c r="E73" s="110"/>
      <c r="F73" s="111"/>
      <c r="G73" s="198"/>
      <c r="H73" s="112"/>
      <c r="I73" s="206"/>
      <c r="J73" s="262"/>
    </row>
    <row r="74" spans="1:10" ht="15" customHeight="1">
      <c r="A74" s="212"/>
      <c r="B74" s="13"/>
      <c r="C74" s="58"/>
      <c r="D74" s="109"/>
      <c r="E74" s="110"/>
      <c r="F74" s="111"/>
      <c r="G74" s="198"/>
      <c r="H74" s="112"/>
      <c r="I74" s="206"/>
      <c r="J74" s="262"/>
    </row>
    <row r="75" spans="1:10" ht="15" customHeight="1">
      <c r="A75" s="212"/>
      <c r="B75" s="13"/>
      <c r="C75" s="58"/>
      <c r="D75" s="109"/>
      <c r="E75" s="110"/>
      <c r="F75" s="111"/>
      <c r="G75" s="198"/>
      <c r="H75" s="112"/>
      <c r="I75" s="206"/>
      <c r="J75" s="262"/>
    </row>
    <row r="76" spans="1:10" ht="15" customHeight="1" thickBot="1">
      <c r="A76" s="214"/>
      <c r="B76" s="14"/>
      <c r="C76" s="53"/>
      <c r="D76" s="113"/>
      <c r="E76" s="114"/>
      <c r="F76" s="115"/>
      <c r="G76" s="199"/>
      <c r="H76" s="116"/>
      <c r="I76" s="207"/>
      <c r="J76" s="263"/>
    </row>
    <row r="77" spans="1:10" ht="15.75" thickBot="1">
      <c r="A77" s="200" t="s">
        <v>27</v>
      </c>
      <c r="B77" s="201"/>
      <c r="C77" s="201"/>
      <c r="D77" s="201"/>
      <c r="E77" s="201"/>
      <c r="F77" s="202"/>
      <c r="G77" s="117">
        <f>IF(SUM(G47:G76)&gt;0,SUM(G47:G76),"")</f>
      </c>
      <c r="H77" s="118"/>
      <c r="I77" s="117">
        <f>IF(SUM(I47:I76)&gt;0,SUM(I47:I76),"")</f>
      </c>
      <c r="J77" s="264">
        <f>IF(SUM(J47:J76)&gt;0,SUM(J47:J76),"")</f>
      </c>
    </row>
    <row r="78" spans="1:10" s="121" customFormat="1" ht="15">
      <c r="A78" s="119"/>
      <c r="B78" s="119"/>
      <c r="C78" s="119"/>
      <c r="D78" s="119"/>
      <c r="E78" s="119"/>
      <c r="F78" s="119"/>
      <c r="G78" s="120"/>
      <c r="H78" s="120"/>
      <c r="I78" s="120"/>
      <c r="J78" s="265"/>
    </row>
    <row r="79" spans="1:10" ht="12.75">
      <c r="A79" s="122" t="s">
        <v>35</v>
      </c>
      <c r="B79" s="89"/>
      <c r="C79" s="89"/>
      <c r="D79" s="89"/>
      <c r="E79" s="89"/>
      <c r="F79" s="89"/>
      <c r="G79" s="89"/>
      <c r="H79" s="89"/>
      <c r="I79" s="89"/>
      <c r="J79" s="254"/>
    </row>
    <row r="80" spans="1:10" ht="13.5" thickBot="1">
      <c r="A80" s="89"/>
      <c r="B80" s="89"/>
      <c r="C80" s="89"/>
      <c r="D80" s="89"/>
      <c r="E80" s="89"/>
      <c r="F80" s="89"/>
      <c r="G80" s="89"/>
      <c r="H80" s="89"/>
      <c r="I80" s="89"/>
      <c r="J80" s="254"/>
    </row>
    <row r="81" spans="1:10" ht="15.75" thickBot="1">
      <c r="A81" s="90" t="s">
        <v>32</v>
      </c>
      <c r="B81" s="91"/>
      <c r="C81" s="91"/>
      <c r="D81" s="91"/>
      <c r="E81" s="91"/>
      <c r="F81" s="91"/>
      <c r="G81" s="91"/>
      <c r="H81" s="91"/>
      <c r="I81" s="91"/>
      <c r="J81" s="255"/>
    </row>
    <row r="82" spans="1:10" ht="54" customHeight="1" thickBot="1">
      <c r="A82" s="93" t="s">
        <v>0</v>
      </c>
      <c r="B82" s="203" t="s">
        <v>15</v>
      </c>
      <c r="C82" s="204"/>
      <c r="D82" s="92" t="s">
        <v>21</v>
      </c>
      <c r="E82" s="92" t="s">
        <v>97</v>
      </c>
      <c r="F82" s="123" t="s">
        <v>3</v>
      </c>
      <c r="G82" s="123" t="s">
        <v>2</v>
      </c>
      <c r="H82" s="129" t="s">
        <v>16</v>
      </c>
      <c r="I82" s="129" t="s">
        <v>1</v>
      </c>
      <c r="J82" s="256" t="s">
        <v>17</v>
      </c>
    </row>
    <row r="83" spans="1:10" ht="18.75" customHeight="1">
      <c r="A83" s="222" t="s">
        <v>50</v>
      </c>
      <c r="B83" s="209" t="s">
        <v>146</v>
      </c>
      <c r="C83" s="210"/>
      <c r="D83" s="130"/>
      <c r="E83" s="288"/>
      <c r="F83" s="131"/>
      <c r="G83" s="132">
        <f>IF(ISBLANK(E83),"",E83*F83)</f>
      </c>
      <c r="H83" s="131"/>
      <c r="I83" s="133">
        <f>IF(ISBLANK(E83),"",E83*H83)</f>
      </c>
      <c r="J83" s="266">
        <f aca="true" t="shared" si="4" ref="J83:J109">IF(ISBLANK(E83),"",G83+I83)</f>
      </c>
    </row>
    <row r="84" spans="1:10" ht="12.75">
      <c r="A84" s="223"/>
      <c r="B84" s="153" t="s">
        <v>83</v>
      </c>
      <c r="C84" s="134"/>
      <c r="D84" s="134" t="s">
        <v>74</v>
      </c>
      <c r="E84" s="289">
        <v>1670</v>
      </c>
      <c r="F84" s="135">
        <v>3</v>
      </c>
      <c r="G84" s="136">
        <f>E84*F84</f>
        <v>5010</v>
      </c>
      <c r="H84" s="137">
        <v>0</v>
      </c>
      <c r="I84" s="138">
        <f>E84*H84</f>
        <v>0</v>
      </c>
      <c r="J84" s="267">
        <f t="shared" si="4"/>
        <v>5010</v>
      </c>
    </row>
    <row r="85" spans="1:10" s="182" customFormat="1" ht="12.75">
      <c r="A85" s="223"/>
      <c r="B85" s="153" t="s">
        <v>102</v>
      </c>
      <c r="C85" s="146"/>
      <c r="D85" s="169" t="s">
        <v>103</v>
      </c>
      <c r="E85" s="284">
        <v>16.67</v>
      </c>
      <c r="F85" s="184">
        <v>820</v>
      </c>
      <c r="G85" s="183">
        <f>E85*F85</f>
        <v>13669.400000000001</v>
      </c>
      <c r="H85" s="172">
        <v>990</v>
      </c>
      <c r="I85" s="138">
        <f>E85*H85</f>
        <v>16503.300000000003</v>
      </c>
      <c r="J85" s="139">
        <f t="shared" si="4"/>
        <v>30172.700000000004</v>
      </c>
    </row>
    <row r="86" spans="1:10" s="182" customFormat="1" ht="25.5">
      <c r="A86" s="223"/>
      <c r="B86" s="153" t="s">
        <v>113</v>
      </c>
      <c r="C86" s="146"/>
      <c r="D86" s="185" t="s">
        <v>104</v>
      </c>
      <c r="E86" s="284">
        <v>180</v>
      </c>
      <c r="F86" s="186">
        <v>60</v>
      </c>
      <c r="G86" s="183">
        <f>E86*F86</f>
        <v>10800</v>
      </c>
      <c r="H86" s="172">
        <v>77</v>
      </c>
      <c r="I86" s="138">
        <f>E86*H86</f>
        <v>13860</v>
      </c>
      <c r="J86" s="267">
        <f t="shared" si="4"/>
        <v>24660</v>
      </c>
    </row>
    <row r="87" spans="1:10" s="182" customFormat="1" ht="12.75">
      <c r="A87" s="223"/>
      <c r="B87" s="153" t="s">
        <v>112</v>
      </c>
      <c r="C87" s="146"/>
      <c r="D87" s="185" t="s">
        <v>105</v>
      </c>
      <c r="E87" s="284">
        <v>42</v>
      </c>
      <c r="F87" s="186">
        <v>18</v>
      </c>
      <c r="G87" s="183">
        <v>18</v>
      </c>
      <c r="H87" s="172">
        <v>0</v>
      </c>
      <c r="I87" s="138">
        <v>0</v>
      </c>
      <c r="J87" s="267">
        <f t="shared" si="4"/>
        <v>18</v>
      </c>
    </row>
    <row r="88" spans="1:10" s="128" customFormat="1" ht="12.75">
      <c r="A88" s="223"/>
      <c r="B88" s="154" t="s">
        <v>94</v>
      </c>
      <c r="C88" s="147"/>
      <c r="D88" s="140" t="s">
        <v>95</v>
      </c>
      <c r="E88" s="141">
        <v>270</v>
      </c>
      <c r="F88" s="142">
        <v>3</v>
      </c>
      <c r="G88" s="143">
        <f aca="true" t="shared" si="5" ref="G88:G109">E88*F88</f>
        <v>810</v>
      </c>
      <c r="H88" s="142">
        <v>2</v>
      </c>
      <c r="I88" s="138">
        <f aca="true" t="shared" si="6" ref="I88:I109">E88*H88</f>
        <v>540</v>
      </c>
      <c r="J88" s="267">
        <f t="shared" si="4"/>
        <v>1350</v>
      </c>
    </row>
    <row r="89" spans="1:10" s="128" customFormat="1" ht="12.75">
      <c r="A89" s="223"/>
      <c r="B89" s="154" t="s">
        <v>92</v>
      </c>
      <c r="C89" s="147"/>
      <c r="D89" s="140" t="s">
        <v>95</v>
      </c>
      <c r="E89" s="141">
        <v>270</v>
      </c>
      <c r="F89" s="142">
        <v>3</v>
      </c>
      <c r="G89" s="143">
        <f t="shared" si="5"/>
        <v>810</v>
      </c>
      <c r="H89" s="142">
        <v>2</v>
      </c>
      <c r="I89" s="138">
        <f t="shared" si="6"/>
        <v>540</v>
      </c>
      <c r="J89" s="267">
        <f t="shared" si="4"/>
        <v>1350</v>
      </c>
    </row>
    <row r="90" spans="1:10" s="128" customFormat="1" ht="12.75">
      <c r="A90" s="223"/>
      <c r="B90" s="154" t="s">
        <v>93</v>
      </c>
      <c r="C90" s="147"/>
      <c r="D90" s="140" t="s">
        <v>95</v>
      </c>
      <c r="E90" s="141">
        <v>270</v>
      </c>
      <c r="F90" s="142">
        <v>3</v>
      </c>
      <c r="G90" s="143">
        <f t="shared" si="5"/>
        <v>810</v>
      </c>
      <c r="H90" s="142">
        <v>2</v>
      </c>
      <c r="I90" s="138">
        <f t="shared" si="6"/>
        <v>540</v>
      </c>
      <c r="J90" s="267">
        <f t="shared" si="4"/>
        <v>1350</v>
      </c>
    </row>
    <row r="91" spans="1:10" s="182" customFormat="1" ht="13.5" customHeight="1">
      <c r="A91" s="223"/>
      <c r="B91" s="153" t="s">
        <v>106</v>
      </c>
      <c r="C91" s="180"/>
      <c r="D91" s="146" t="s">
        <v>107</v>
      </c>
      <c r="E91" s="289">
        <v>65</v>
      </c>
      <c r="F91" s="130">
        <v>3</v>
      </c>
      <c r="G91" s="181">
        <f t="shared" si="5"/>
        <v>195</v>
      </c>
      <c r="H91" s="130">
        <v>0</v>
      </c>
      <c r="I91" s="138">
        <f t="shared" si="6"/>
        <v>0</v>
      </c>
      <c r="J91" s="267">
        <f t="shared" si="4"/>
        <v>195</v>
      </c>
    </row>
    <row r="92" spans="1:10" s="182" customFormat="1" ht="12" customHeight="1">
      <c r="A92" s="223"/>
      <c r="B92" s="153" t="s">
        <v>108</v>
      </c>
      <c r="C92" s="180"/>
      <c r="D92" s="146" t="s">
        <v>109</v>
      </c>
      <c r="E92" s="289">
        <v>60</v>
      </c>
      <c r="F92" s="130">
        <v>3</v>
      </c>
      <c r="G92" s="181">
        <f t="shared" si="5"/>
        <v>180</v>
      </c>
      <c r="H92" s="130">
        <v>0</v>
      </c>
      <c r="I92" s="138">
        <f t="shared" si="6"/>
        <v>0</v>
      </c>
      <c r="J92" s="267">
        <f t="shared" si="4"/>
        <v>180</v>
      </c>
    </row>
    <row r="93" spans="1:10" s="128" customFormat="1" ht="13.5" customHeight="1">
      <c r="A93" s="223"/>
      <c r="B93" s="155" t="s">
        <v>84</v>
      </c>
      <c r="C93" s="148"/>
      <c r="D93" s="140" t="s">
        <v>95</v>
      </c>
      <c r="E93" s="141">
        <v>170</v>
      </c>
      <c r="F93" s="144">
        <v>3</v>
      </c>
      <c r="G93" s="145">
        <f t="shared" si="5"/>
        <v>510</v>
      </c>
      <c r="H93" s="144">
        <v>2</v>
      </c>
      <c r="I93" s="138">
        <f t="shared" si="6"/>
        <v>340</v>
      </c>
      <c r="J93" s="267">
        <f t="shared" si="4"/>
        <v>850</v>
      </c>
    </row>
    <row r="94" spans="1:10" s="128" customFormat="1" ht="15" customHeight="1">
      <c r="A94" s="223"/>
      <c r="B94" s="153" t="s">
        <v>91</v>
      </c>
      <c r="C94" s="134"/>
      <c r="D94" s="140" t="s">
        <v>95</v>
      </c>
      <c r="E94" s="141">
        <v>140</v>
      </c>
      <c r="F94" s="144">
        <v>3</v>
      </c>
      <c r="G94" s="145">
        <f t="shared" si="5"/>
        <v>420</v>
      </c>
      <c r="H94" s="144">
        <v>2</v>
      </c>
      <c r="I94" s="138">
        <f t="shared" si="6"/>
        <v>280</v>
      </c>
      <c r="J94" s="267">
        <f t="shared" si="4"/>
        <v>700</v>
      </c>
    </row>
    <row r="95" spans="1:10" s="182" customFormat="1" ht="16.5" customHeight="1">
      <c r="A95" s="223"/>
      <c r="B95" s="154" t="s">
        <v>87</v>
      </c>
      <c r="C95" s="147"/>
      <c r="D95" s="185" t="s">
        <v>76</v>
      </c>
      <c r="E95" s="284">
        <v>10</v>
      </c>
      <c r="F95" s="187">
        <v>3</v>
      </c>
      <c r="G95" s="181">
        <f t="shared" si="5"/>
        <v>30</v>
      </c>
      <c r="H95" s="186">
        <v>0</v>
      </c>
      <c r="I95" s="138">
        <f t="shared" si="6"/>
        <v>0</v>
      </c>
      <c r="J95" s="267">
        <f t="shared" si="4"/>
        <v>30</v>
      </c>
    </row>
    <row r="96" spans="1:10" s="182" customFormat="1" ht="38.25">
      <c r="A96" s="223"/>
      <c r="B96" s="153" t="s">
        <v>143</v>
      </c>
      <c r="C96" s="286"/>
      <c r="D96" s="146" t="s">
        <v>76</v>
      </c>
      <c r="E96" s="290">
        <v>5.5</v>
      </c>
      <c r="F96" s="186">
        <v>51144</v>
      </c>
      <c r="G96" s="181">
        <f t="shared" si="5"/>
        <v>281292</v>
      </c>
      <c r="H96" s="186">
        <v>51140</v>
      </c>
      <c r="I96" s="138">
        <f t="shared" si="6"/>
        <v>281270</v>
      </c>
      <c r="J96" s="139">
        <f t="shared" si="4"/>
        <v>562562</v>
      </c>
    </row>
    <row r="97" spans="1:10" s="182" customFormat="1" ht="57" customHeight="1">
      <c r="A97" s="223"/>
      <c r="B97" s="153" t="s">
        <v>144</v>
      </c>
      <c r="C97" s="286"/>
      <c r="D97" s="146" t="s">
        <v>76</v>
      </c>
      <c r="E97" s="289">
        <v>56</v>
      </c>
      <c r="F97" s="130">
        <v>4670</v>
      </c>
      <c r="G97" s="181">
        <f t="shared" si="5"/>
        <v>261520</v>
      </c>
      <c r="H97" s="130">
        <v>4668</v>
      </c>
      <c r="I97" s="138">
        <f t="shared" si="6"/>
        <v>261408</v>
      </c>
      <c r="J97" s="139">
        <f t="shared" si="4"/>
        <v>522928</v>
      </c>
    </row>
    <row r="98" spans="1:10" s="182" customFormat="1" ht="49.5" customHeight="1">
      <c r="A98" s="223"/>
      <c r="B98" s="154" t="s">
        <v>142</v>
      </c>
      <c r="C98" s="147"/>
      <c r="D98" s="185" t="s">
        <v>76</v>
      </c>
      <c r="E98" s="284">
        <v>8</v>
      </c>
      <c r="F98" s="186">
        <v>174486</v>
      </c>
      <c r="G98" s="181">
        <f>E98*F98</f>
        <v>1395888</v>
      </c>
      <c r="H98" s="186">
        <v>174484</v>
      </c>
      <c r="I98" s="138">
        <f>E98*H98</f>
        <v>1395872</v>
      </c>
      <c r="J98" s="139">
        <f>IF(ISBLANK(E98),"",G98+I98)</f>
        <v>2791760</v>
      </c>
    </row>
    <row r="99" spans="1:10" s="182" customFormat="1" ht="14.25" customHeight="1">
      <c r="A99" s="223"/>
      <c r="B99" s="154" t="s">
        <v>90</v>
      </c>
      <c r="C99" s="147"/>
      <c r="D99" s="185" t="s">
        <v>76</v>
      </c>
      <c r="E99" s="284">
        <v>8</v>
      </c>
      <c r="F99" s="186">
        <v>27882</v>
      </c>
      <c r="G99" s="181">
        <f>E99*F99</f>
        <v>223056</v>
      </c>
      <c r="H99" s="186">
        <v>27880</v>
      </c>
      <c r="I99" s="138">
        <f>E99*H99</f>
        <v>223040</v>
      </c>
      <c r="J99" s="139">
        <f>IF(ISBLANK(E99),"",G99+I99)</f>
        <v>446096</v>
      </c>
    </row>
    <row r="100" spans="1:10" s="182" customFormat="1" ht="15.75" customHeight="1">
      <c r="A100" s="223"/>
      <c r="B100" s="154" t="s">
        <v>110</v>
      </c>
      <c r="C100" s="150"/>
      <c r="D100" s="185" t="s">
        <v>76</v>
      </c>
      <c r="E100" s="284">
        <v>1.5</v>
      </c>
      <c r="F100" s="186">
        <v>150592</v>
      </c>
      <c r="G100" s="181">
        <f t="shared" si="5"/>
        <v>225888</v>
      </c>
      <c r="H100" s="186">
        <v>150590</v>
      </c>
      <c r="I100" s="138">
        <f t="shared" si="6"/>
        <v>225885</v>
      </c>
      <c r="J100" s="139">
        <f t="shared" si="4"/>
        <v>451773</v>
      </c>
    </row>
    <row r="101" spans="1:10" s="287" customFormat="1" ht="16.5" customHeight="1">
      <c r="A101" s="223"/>
      <c r="B101" s="154" t="s">
        <v>111</v>
      </c>
      <c r="C101" s="149"/>
      <c r="D101" s="185" t="s">
        <v>114</v>
      </c>
      <c r="E101" s="284">
        <v>23</v>
      </c>
      <c r="F101" s="186">
        <v>21</v>
      </c>
      <c r="G101" s="181">
        <f t="shared" si="5"/>
        <v>483</v>
      </c>
      <c r="H101" s="186">
        <v>21</v>
      </c>
      <c r="I101" s="138">
        <f t="shared" si="6"/>
        <v>483</v>
      </c>
      <c r="J101" s="139">
        <f t="shared" si="4"/>
        <v>966</v>
      </c>
    </row>
    <row r="102" spans="1:10" s="182" customFormat="1" ht="12.75">
      <c r="A102" s="223"/>
      <c r="B102" s="154" t="s">
        <v>75</v>
      </c>
      <c r="C102" s="147"/>
      <c r="D102" s="169" t="s">
        <v>115</v>
      </c>
      <c r="E102" s="284">
        <v>200</v>
      </c>
      <c r="F102" s="186">
        <v>3</v>
      </c>
      <c r="G102" s="181">
        <f t="shared" si="5"/>
        <v>600</v>
      </c>
      <c r="H102" s="186">
        <v>0</v>
      </c>
      <c r="I102" s="138">
        <f t="shared" si="6"/>
        <v>0</v>
      </c>
      <c r="J102" s="139">
        <f t="shared" si="4"/>
        <v>600</v>
      </c>
    </row>
    <row r="103" spans="1:10" s="182" customFormat="1" ht="16.5" customHeight="1">
      <c r="A103" s="223"/>
      <c r="B103" s="153" t="s">
        <v>116</v>
      </c>
      <c r="C103" s="180"/>
      <c r="D103" s="146" t="s">
        <v>104</v>
      </c>
      <c r="E103" s="289">
        <v>85</v>
      </c>
      <c r="F103" s="130">
        <v>3</v>
      </c>
      <c r="G103" s="181">
        <f t="shared" si="5"/>
        <v>255</v>
      </c>
      <c r="H103" s="135">
        <v>0</v>
      </c>
      <c r="I103" s="138">
        <f t="shared" si="6"/>
        <v>0</v>
      </c>
      <c r="J103" s="267">
        <f t="shared" si="4"/>
        <v>255</v>
      </c>
    </row>
    <row r="104" spans="1:10" ht="12.75">
      <c r="A104" s="223"/>
      <c r="B104" s="153" t="s">
        <v>85</v>
      </c>
      <c r="C104" s="146"/>
      <c r="D104" s="140" t="s">
        <v>95</v>
      </c>
      <c r="E104" s="141">
        <v>140</v>
      </c>
      <c r="F104" s="144">
        <v>3</v>
      </c>
      <c r="G104" s="145">
        <f t="shared" si="5"/>
        <v>420</v>
      </c>
      <c r="H104" s="144">
        <v>0</v>
      </c>
      <c r="I104" s="138">
        <f t="shared" si="6"/>
        <v>0</v>
      </c>
      <c r="J104" s="267">
        <f t="shared" si="4"/>
        <v>420</v>
      </c>
    </row>
    <row r="105" spans="1:10" ht="12.75">
      <c r="A105" s="223"/>
      <c r="B105" s="153" t="s">
        <v>86</v>
      </c>
      <c r="C105" s="146"/>
      <c r="D105" s="140" t="s">
        <v>95</v>
      </c>
      <c r="E105" s="141">
        <v>140</v>
      </c>
      <c r="F105" s="144">
        <v>3</v>
      </c>
      <c r="G105" s="145">
        <f t="shared" si="5"/>
        <v>420</v>
      </c>
      <c r="H105" s="144">
        <v>0</v>
      </c>
      <c r="I105" s="138">
        <f t="shared" si="6"/>
        <v>0</v>
      </c>
      <c r="J105" s="267">
        <f t="shared" si="4"/>
        <v>420</v>
      </c>
    </row>
    <row r="106" spans="1:10" ht="12.75">
      <c r="A106" s="223"/>
      <c r="B106" s="154" t="s">
        <v>117</v>
      </c>
      <c r="C106" s="147"/>
      <c r="D106" s="140" t="s">
        <v>96</v>
      </c>
      <c r="E106" s="141">
        <v>32</v>
      </c>
      <c r="F106" s="142">
        <v>1230</v>
      </c>
      <c r="G106" s="143">
        <f t="shared" si="5"/>
        <v>39360</v>
      </c>
      <c r="H106" s="142">
        <v>1485</v>
      </c>
      <c r="I106" s="138">
        <f t="shared" si="6"/>
        <v>47520</v>
      </c>
      <c r="J106" s="267">
        <f t="shared" si="4"/>
        <v>86880</v>
      </c>
    </row>
    <row r="107" spans="1:10" ht="12.75">
      <c r="A107" s="223"/>
      <c r="B107" s="154" t="s">
        <v>88</v>
      </c>
      <c r="C107" s="147"/>
      <c r="D107" s="140" t="s">
        <v>95</v>
      </c>
      <c r="E107" s="141">
        <v>170</v>
      </c>
      <c r="F107" s="142">
        <v>3</v>
      </c>
      <c r="G107" s="143">
        <f t="shared" si="5"/>
        <v>510</v>
      </c>
      <c r="H107" s="142">
        <v>0</v>
      </c>
      <c r="I107" s="138">
        <f t="shared" si="6"/>
        <v>0</v>
      </c>
      <c r="J107" s="267">
        <f t="shared" si="4"/>
        <v>510</v>
      </c>
    </row>
    <row r="108" spans="1:10" s="182" customFormat="1" ht="27" customHeight="1">
      <c r="A108" s="223"/>
      <c r="B108" s="154" t="s">
        <v>89</v>
      </c>
      <c r="C108" s="150"/>
      <c r="D108" s="185" t="s">
        <v>76</v>
      </c>
      <c r="E108" s="284">
        <v>8</v>
      </c>
      <c r="F108" s="186">
        <v>7789</v>
      </c>
      <c r="G108" s="181">
        <f t="shared" si="5"/>
        <v>62312</v>
      </c>
      <c r="H108" s="186">
        <v>7789</v>
      </c>
      <c r="I108" s="138">
        <f t="shared" si="6"/>
        <v>62312</v>
      </c>
      <c r="J108" s="139">
        <f t="shared" si="4"/>
        <v>124624</v>
      </c>
    </row>
    <row r="109" spans="1:10" ht="15.75" customHeight="1">
      <c r="A109" s="223"/>
      <c r="B109" s="154" t="s">
        <v>118</v>
      </c>
      <c r="C109" s="147"/>
      <c r="D109" s="156" t="s">
        <v>104</v>
      </c>
      <c r="E109" s="141">
        <v>14</v>
      </c>
      <c r="F109" s="144">
        <v>3</v>
      </c>
      <c r="G109" s="145">
        <f t="shared" si="5"/>
        <v>42</v>
      </c>
      <c r="H109" s="144">
        <v>0</v>
      </c>
      <c r="I109" s="138">
        <f t="shared" si="6"/>
        <v>0</v>
      </c>
      <c r="J109" s="267">
        <f t="shared" si="4"/>
        <v>42</v>
      </c>
    </row>
    <row r="110" spans="1:10" s="151" customFormat="1" ht="13.5" thickBot="1">
      <c r="A110" s="224"/>
      <c r="B110" s="134"/>
      <c r="C110" s="148"/>
      <c r="D110" s="134"/>
      <c r="E110" s="134"/>
      <c r="F110" s="131"/>
      <c r="G110" s="165">
        <f>SUM(G84:G109)</f>
        <v>2525308.4</v>
      </c>
      <c r="H110" s="131"/>
      <c r="I110" s="152">
        <f>SUM(I84:I109)</f>
        <v>2530393.3</v>
      </c>
      <c r="J110" s="268">
        <f>SUM(J84:J109)</f>
        <v>5055701.7</v>
      </c>
    </row>
    <row r="111" spans="1:12" ht="18.75" customHeight="1">
      <c r="A111" s="211" t="s">
        <v>36</v>
      </c>
      <c r="B111" s="227" t="s">
        <v>145</v>
      </c>
      <c r="C111" s="227"/>
      <c r="D111" s="157"/>
      <c r="E111" s="158"/>
      <c r="F111" s="159"/>
      <c r="G111" s="160"/>
      <c r="H111" s="161"/>
      <c r="I111" s="162"/>
      <c r="J111" s="269"/>
      <c r="K111" s="151"/>
      <c r="L111" s="151"/>
    </row>
    <row r="112" spans="1:10" ht="14.25" customHeight="1">
      <c r="A112" s="212"/>
      <c r="B112" s="164" t="s">
        <v>120</v>
      </c>
      <c r="C112" s="169"/>
      <c r="D112" s="169" t="s">
        <v>72</v>
      </c>
      <c r="E112" s="283">
        <v>3340</v>
      </c>
      <c r="F112" s="170">
        <v>70</v>
      </c>
      <c r="G112" s="167">
        <f aca="true" t="shared" si="7" ref="G112:G144">F112*E112</f>
        <v>233800</v>
      </c>
      <c r="H112" s="172">
        <v>60</v>
      </c>
      <c r="I112" s="168">
        <f aca="true" t="shared" si="8" ref="I112:I144">E112*H112</f>
        <v>200400</v>
      </c>
      <c r="J112" s="270">
        <f>IF(ISBLANK(E112),"",G112+I112)</f>
        <v>434200</v>
      </c>
    </row>
    <row r="113" spans="1:10" ht="27" customHeight="1">
      <c r="A113" s="212"/>
      <c r="B113" s="127" t="s">
        <v>121</v>
      </c>
      <c r="C113" s="166"/>
      <c r="D113" s="169" t="s">
        <v>103</v>
      </c>
      <c r="E113" s="283">
        <v>3500</v>
      </c>
      <c r="F113" s="170">
        <v>6</v>
      </c>
      <c r="G113" s="167">
        <f t="shared" si="7"/>
        <v>21000</v>
      </c>
      <c r="H113" s="172">
        <v>1</v>
      </c>
      <c r="I113" s="168">
        <f t="shared" si="8"/>
        <v>3500</v>
      </c>
      <c r="J113" s="270">
        <f>IF(ISBLANK(E113),"",G113+I113)</f>
        <v>24500</v>
      </c>
    </row>
    <row r="114" spans="1:10" ht="14.25" customHeight="1">
      <c r="A114" s="212"/>
      <c r="B114" s="164" t="s">
        <v>122</v>
      </c>
      <c r="C114" s="169"/>
      <c r="D114" s="169" t="s">
        <v>72</v>
      </c>
      <c r="E114" s="283">
        <v>220</v>
      </c>
      <c r="F114" s="174">
        <v>60</v>
      </c>
      <c r="G114" s="167">
        <f t="shared" si="7"/>
        <v>13200</v>
      </c>
      <c r="H114" s="172">
        <v>61</v>
      </c>
      <c r="I114" s="168">
        <f t="shared" si="8"/>
        <v>13420</v>
      </c>
      <c r="J114" s="270">
        <f aca="true" t="shared" si="9" ref="J114:J144">IF(ISBLANK(E114),"",G114+I114)</f>
        <v>26620</v>
      </c>
    </row>
    <row r="115" spans="1:10" ht="14.25" customHeight="1">
      <c r="A115" s="212"/>
      <c r="B115" s="164" t="s">
        <v>123</v>
      </c>
      <c r="C115" s="169"/>
      <c r="D115" s="169" t="s">
        <v>72</v>
      </c>
      <c r="E115" s="283">
        <v>220</v>
      </c>
      <c r="F115" s="170">
        <v>60</v>
      </c>
      <c r="G115" s="167">
        <f t="shared" si="7"/>
        <v>13200</v>
      </c>
      <c r="H115" s="172">
        <v>61</v>
      </c>
      <c r="I115" s="168">
        <f t="shared" si="8"/>
        <v>13420</v>
      </c>
      <c r="J115" s="270">
        <f t="shared" si="9"/>
        <v>26620</v>
      </c>
    </row>
    <row r="116" spans="1:10" ht="14.25" customHeight="1">
      <c r="A116" s="212"/>
      <c r="B116" s="164" t="s">
        <v>124</v>
      </c>
      <c r="C116" s="169"/>
      <c r="D116" s="169" t="s">
        <v>72</v>
      </c>
      <c r="E116" s="283">
        <v>220</v>
      </c>
      <c r="F116" s="170">
        <v>60</v>
      </c>
      <c r="G116" s="167">
        <f t="shared" si="7"/>
        <v>13200</v>
      </c>
      <c r="H116" s="172">
        <v>61</v>
      </c>
      <c r="I116" s="168">
        <f t="shared" si="8"/>
        <v>13420</v>
      </c>
      <c r="J116" s="270">
        <f t="shared" si="9"/>
        <v>26620</v>
      </c>
    </row>
    <row r="117" spans="1:10" ht="14.25" customHeight="1">
      <c r="A117" s="212"/>
      <c r="B117" s="164" t="s">
        <v>125</v>
      </c>
      <c r="C117" s="169"/>
      <c r="D117" s="169" t="s">
        <v>72</v>
      </c>
      <c r="E117" s="283">
        <v>220</v>
      </c>
      <c r="F117" s="170">
        <v>60</v>
      </c>
      <c r="G117" s="167">
        <f t="shared" si="7"/>
        <v>13200</v>
      </c>
      <c r="H117" s="172">
        <v>61</v>
      </c>
      <c r="I117" s="168">
        <f t="shared" si="8"/>
        <v>13420</v>
      </c>
      <c r="J117" s="270">
        <f t="shared" si="9"/>
        <v>26620</v>
      </c>
    </row>
    <row r="118" spans="1:10" ht="14.25" customHeight="1">
      <c r="A118" s="212"/>
      <c r="B118" s="164" t="s">
        <v>126</v>
      </c>
      <c r="C118" s="169"/>
      <c r="D118" s="169" t="s">
        <v>72</v>
      </c>
      <c r="E118" s="283">
        <v>1700</v>
      </c>
      <c r="F118" s="170">
        <v>85</v>
      </c>
      <c r="G118" s="167">
        <f t="shared" si="7"/>
        <v>144500</v>
      </c>
      <c r="H118" s="172">
        <v>0</v>
      </c>
      <c r="I118" s="168">
        <f t="shared" si="8"/>
        <v>0</v>
      </c>
      <c r="J118" s="270">
        <f t="shared" si="9"/>
        <v>144500</v>
      </c>
    </row>
    <row r="119" spans="1:10" ht="40.5" customHeight="1">
      <c r="A119" s="212"/>
      <c r="B119" s="163" t="s">
        <v>127</v>
      </c>
      <c r="C119" s="175"/>
      <c r="D119" s="169" t="s">
        <v>73</v>
      </c>
      <c r="E119" s="284">
        <v>6670</v>
      </c>
      <c r="F119" s="170">
        <v>3</v>
      </c>
      <c r="G119" s="171">
        <f t="shared" si="7"/>
        <v>20010</v>
      </c>
      <c r="H119" s="172">
        <v>0</v>
      </c>
      <c r="I119" s="136">
        <f t="shared" si="8"/>
        <v>0</v>
      </c>
      <c r="J119" s="270">
        <f t="shared" si="9"/>
        <v>20010</v>
      </c>
    </row>
    <row r="120" spans="1:10" ht="14.25" customHeight="1">
      <c r="A120" s="212"/>
      <c r="B120" s="164" t="s">
        <v>81</v>
      </c>
      <c r="C120" s="169"/>
      <c r="D120" s="169" t="s">
        <v>72</v>
      </c>
      <c r="E120" s="283">
        <v>7000</v>
      </c>
      <c r="F120" s="170">
        <v>70</v>
      </c>
      <c r="G120" s="167">
        <f t="shared" si="7"/>
        <v>490000</v>
      </c>
      <c r="H120" s="172">
        <v>60</v>
      </c>
      <c r="I120" s="168">
        <f t="shared" si="8"/>
        <v>420000</v>
      </c>
      <c r="J120" s="270">
        <f t="shared" si="9"/>
        <v>910000</v>
      </c>
    </row>
    <row r="121" spans="1:10" ht="14.25" customHeight="1">
      <c r="A121" s="212"/>
      <c r="B121" s="164" t="s">
        <v>77</v>
      </c>
      <c r="C121" s="169"/>
      <c r="D121" s="169" t="s">
        <v>72</v>
      </c>
      <c r="E121" s="283">
        <v>500</v>
      </c>
      <c r="F121" s="170">
        <v>73</v>
      </c>
      <c r="G121" s="167">
        <f t="shared" si="7"/>
        <v>36500</v>
      </c>
      <c r="H121" s="172">
        <v>60</v>
      </c>
      <c r="I121" s="168">
        <f t="shared" si="8"/>
        <v>30000</v>
      </c>
      <c r="J121" s="270">
        <f t="shared" si="9"/>
        <v>66500</v>
      </c>
    </row>
    <row r="122" spans="1:10" ht="14.25" customHeight="1">
      <c r="A122" s="212"/>
      <c r="B122" s="164" t="s">
        <v>82</v>
      </c>
      <c r="C122" s="169"/>
      <c r="D122" s="169" t="s">
        <v>72</v>
      </c>
      <c r="E122" s="283">
        <v>6600</v>
      </c>
      <c r="F122" s="174">
        <v>3</v>
      </c>
      <c r="G122" s="167">
        <f t="shared" si="7"/>
        <v>19800</v>
      </c>
      <c r="H122" s="172">
        <v>0</v>
      </c>
      <c r="I122" s="168">
        <f t="shared" si="8"/>
        <v>0</v>
      </c>
      <c r="J122" s="270">
        <f t="shared" si="9"/>
        <v>19800</v>
      </c>
    </row>
    <row r="123" spans="1:10" ht="14.25" customHeight="1">
      <c r="A123" s="212"/>
      <c r="B123" s="164" t="s">
        <v>100</v>
      </c>
      <c r="C123" s="169"/>
      <c r="D123" s="169" t="s">
        <v>72</v>
      </c>
      <c r="E123" s="283">
        <v>1000</v>
      </c>
      <c r="F123" s="170">
        <v>3</v>
      </c>
      <c r="G123" s="167">
        <f t="shared" si="7"/>
        <v>3000</v>
      </c>
      <c r="H123" s="172">
        <v>0</v>
      </c>
      <c r="I123" s="168">
        <f t="shared" si="8"/>
        <v>0</v>
      </c>
      <c r="J123" s="270">
        <f t="shared" si="9"/>
        <v>3000</v>
      </c>
    </row>
    <row r="124" spans="1:10" ht="14.25" customHeight="1">
      <c r="A124" s="212"/>
      <c r="B124" s="164" t="s">
        <v>129</v>
      </c>
      <c r="C124" s="169"/>
      <c r="D124" s="169" t="s">
        <v>72</v>
      </c>
      <c r="E124" s="283">
        <v>970</v>
      </c>
      <c r="F124" s="170">
        <v>73</v>
      </c>
      <c r="G124" s="167">
        <f t="shared" si="7"/>
        <v>70810</v>
      </c>
      <c r="H124" s="176">
        <v>68</v>
      </c>
      <c r="I124" s="168">
        <f t="shared" si="8"/>
        <v>65960</v>
      </c>
      <c r="J124" s="270">
        <f t="shared" si="9"/>
        <v>136770</v>
      </c>
    </row>
    <row r="125" spans="1:10" ht="14.25" customHeight="1">
      <c r="A125" s="212"/>
      <c r="B125" s="163" t="s">
        <v>128</v>
      </c>
      <c r="C125" s="175"/>
      <c r="D125" s="169" t="s">
        <v>72</v>
      </c>
      <c r="E125" s="283">
        <v>12000</v>
      </c>
      <c r="F125" s="170">
        <v>6</v>
      </c>
      <c r="G125" s="167">
        <f t="shared" si="7"/>
        <v>72000</v>
      </c>
      <c r="H125" s="172">
        <v>1</v>
      </c>
      <c r="I125" s="168">
        <f t="shared" si="8"/>
        <v>12000</v>
      </c>
      <c r="J125" s="270">
        <f t="shared" si="9"/>
        <v>84000</v>
      </c>
    </row>
    <row r="126" spans="1:10" ht="14.25" customHeight="1">
      <c r="A126" s="212"/>
      <c r="B126" s="164" t="s">
        <v>98</v>
      </c>
      <c r="C126" s="169"/>
      <c r="D126" s="169" t="s">
        <v>72</v>
      </c>
      <c r="E126" s="283">
        <v>700</v>
      </c>
      <c r="F126" s="170">
        <v>9</v>
      </c>
      <c r="G126" s="167">
        <f t="shared" si="7"/>
        <v>6300</v>
      </c>
      <c r="H126" s="172">
        <v>1</v>
      </c>
      <c r="I126" s="168">
        <f t="shared" si="8"/>
        <v>700</v>
      </c>
      <c r="J126" s="270">
        <f t="shared" si="9"/>
        <v>7000</v>
      </c>
    </row>
    <row r="127" spans="1:10" ht="14.25" customHeight="1">
      <c r="A127" s="212"/>
      <c r="B127" s="164" t="s">
        <v>136</v>
      </c>
      <c r="C127" s="169"/>
      <c r="D127" s="169" t="s">
        <v>72</v>
      </c>
      <c r="E127" s="283">
        <v>3000</v>
      </c>
      <c r="F127" s="170">
        <v>9</v>
      </c>
      <c r="G127" s="167">
        <f t="shared" si="7"/>
        <v>27000</v>
      </c>
      <c r="H127" s="172">
        <v>1</v>
      </c>
      <c r="I127" s="168">
        <f t="shared" si="8"/>
        <v>3000</v>
      </c>
      <c r="J127" s="270">
        <f t="shared" si="9"/>
        <v>30000</v>
      </c>
    </row>
    <row r="128" spans="1:10" ht="16.5" customHeight="1">
      <c r="A128" s="212"/>
      <c r="B128" s="164" t="s">
        <v>131</v>
      </c>
      <c r="C128" s="169"/>
      <c r="D128" s="169" t="s">
        <v>72</v>
      </c>
      <c r="E128" s="283">
        <v>1200</v>
      </c>
      <c r="F128" s="170">
        <v>3</v>
      </c>
      <c r="G128" s="167">
        <f t="shared" si="7"/>
        <v>3600</v>
      </c>
      <c r="H128" s="172">
        <v>0</v>
      </c>
      <c r="I128" s="168">
        <f t="shared" si="8"/>
        <v>0</v>
      </c>
      <c r="J128" s="270">
        <f t="shared" si="9"/>
        <v>3600</v>
      </c>
    </row>
    <row r="129" spans="1:10" ht="14.25" customHeight="1">
      <c r="A129" s="212"/>
      <c r="B129" s="164" t="s">
        <v>132</v>
      </c>
      <c r="C129" s="169"/>
      <c r="D129" s="169" t="s">
        <v>72</v>
      </c>
      <c r="E129" s="283">
        <v>2000</v>
      </c>
      <c r="F129" s="170">
        <v>3</v>
      </c>
      <c r="G129" s="167">
        <f t="shared" si="7"/>
        <v>6000</v>
      </c>
      <c r="H129" s="172">
        <v>0</v>
      </c>
      <c r="I129" s="168">
        <f t="shared" si="8"/>
        <v>0</v>
      </c>
      <c r="J129" s="270">
        <f t="shared" si="9"/>
        <v>6000</v>
      </c>
    </row>
    <row r="130" spans="1:10" ht="26.25" customHeight="1">
      <c r="A130" s="212"/>
      <c r="B130" s="127" t="s">
        <v>130</v>
      </c>
      <c r="C130" s="166"/>
      <c r="D130" s="169" t="s">
        <v>72</v>
      </c>
      <c r="E130" s="284">
        <v>1300</v>
      </c>
      <c r="F130" s="170">
        <v>70</v>
      </c>
      <c r="G130" s="171">
        <f t="shared" si="7"/>
        <v>91000</v>
      </c>
      <c r="H130" s="172">
        <v>69</v>
      </c>
      <c r="I130" s="136">
        <f t="shared" si="8"/>
        <v>89700</v>
      </c>
      <c r="J130" s="270">
        <f t="shared" si="9"/>
        <v>180700</v>
      </c>
    </row>
    <row r="131" spans="1:10" ht="14.25" customHeight="1">
      <c r="A131" s="212"/>
      <c r="B131" s="164" t="s">
        <v>101</v>
      </c>
      <c r="C131" s="169"/>
      <c r="D131" s="169" t="s">
        <v>72</v>
      </c>
      <c r="E131" s="283">
        <v>7000</v>
      </c>
      <c r="F131" s="170">
        <v>6</v>
      </c>
      <c r="G131" s="167">
        <f t="shared" si="7"/>
        <v>42000</v>
      </c>
      <c r="H131" s="172">
        <v>1</v>
      </c>
      <c r="I131" s="168">
        <f t="shared" si="8"/>
        <v>7000</v>
      </c>
      <c r="J131" s="270">
        <f t="shared" si="9"/>
        <v>49000</v>
      </c>
    </row>
    <row r="132" spans="1:10" ht="14.25" customHeight="1">
      <c r="A132" s="212"/>
      <c r="B132" s="127" t="s">
        <v>79</v>
      </c>
      <c r="C132" s="166"/>
      <c r="D132" s="169" t="s">
        <v>72</v>
      </c>
      <c r="E132" s="283">
        <v>1333</v>
      </c>
      <c r="F132" s="170">
        <v>48</v>
      </c>
      <c r="G132" s="167">
        <f t="shared" si="7"/>
        <v>63984</v>
      </c>
      <c r="H132" s="172">
        <v>60</v>
      </c>
      <c r="I132" s="168">
        <f t="shared" si="8"/>
        <v>79980</v>
      </c>
      <c r="J132" s="270">
        <f t="shared" si="9"/>
        <v>143964</v>
      </c>
    </row>
    <row r="133" spans="1:10" ht="27.75" customHeight="1">
      <c r="A133" s="212"/>
      <c r="B133" s="164" t="s">
        <v>137</v>
      </c>
      <c r="C133" s="169"/>
      <c r="D133" s="169" t="s">
        <v>72</v>
      </c>
      <c r="E133" s="284">
        <v>1700</v>
      </c>
      <c r="F133" s="170">
        <v>70</v>
      </c>
      <c r="G133" s="171">
        <f t="shared" si="7"/>
        <v>119000</v>
      </c>
      <c r="H133" s="172">
        <v>60</v>
      </c>
      <c r="I133" s="136">
        <f t="shared" si="8"/>
        <v>102000</v>
      </c>
      <c r="J133" s="271">
        <f t="shared" si="9"/>
        <v>221000</v>
      </c>
    </row>
    <row r="134" spans="1:10" ht="39" customHeight="1">
      <c r="A134" s="212"/>
      <c r="B134" s="164" t="s">
        <v>140</v>
      </c>
      <c r="C134" s="169"/>
      <c r="D134" s="169" t="s">
        <v>72</v>
      </c>
      <c r="E134" s="283">
        <v>12800</v>
      </c>
      <c r="F134" s="174">
        <v>6</v>
      </c>
      <c r="G134" s="167">
        <f t="shared" si="7"/>
        <v>76800</v>
      </c>
      <c r="H134" s="172">
        <v>1</v>
      </c>
      <c r="I134" s="168">
        <f t="shared" si="8"/>
        <v>12800</v>
      </c>
      <c r="J134" s="270">
        <f t="shared" si="9"/>
        <v>89600</v>
      </c>
    </row>
    <row r="135" spans="1:10" ht="14.25" customHeight="1">
      <c r="A135" s="212"/>
      <c r="B135" s="164" t="s">
        <v>80</v>
      </c>
      <c r="C135" s="169"/>
      <c r="D135" s="169" t="s">
        <v>72</v>
      </c>
      <c r="E135" s="283">
        <v>1100</v>
      </c>
      <c r="F135" s="170">
        <v>6</v>
      </c>
      <c r="G135" s="167">
        <f t="shared" si="7"/>
        <v>6600</v>
      </c>
      <c r="H135" s="172">
        <v>1</v>
      </c>
      <c r="I135" s="168">
        <f t="shared" si="8"/>
        <v>1100</v>
      </c>
      <c r="J135" s="270">
        <f t="shared" si="9"/>
        <v>7700</v>
      </c>
    </row>
    <row r="136" spans="1:10" ht="14.25" customHeight="1">
      <c r="A136" s="212"/>
      <c r="B136" s="164" t="s">
        <v>78</v>
      </c>
      <c r="C136" s="169"/>
      <c r="D136" s="169" t="s">
        <v>72</v>
      </c>
      <c r="E136" s="283">
        <v>10000</v>
      </c>
      <c r="F136" s="170">
        <v>48</v>
      </c>
      <c r="G136" s="167">
        <f t="shared" si="7"/>
        <v>480000</v>
      </c>
      <c r="H136" s="172">
        <v>60</v>
      </c>
      <c r="I136" s="168">
        <f t="shared" si="8"/>
        <v>600000</v>
      </c>
      <c r="J136" s="270">
        <f t="shared" si="9"/>
        <v>1080000</v>
      </c>
    </row>
    <row r="137" spans="1:10" ht="14.25" customHeight="1">
      <c r="A137" s="212"/>
      <c r="B137" s="164" t="s">
        <v>141</v>
      </c>
      <c r="C137" s="169"/>
      <c r="D137" s="169" t="s">
        <v>72</v>
      </c>
      <c r="E137" s="283">
        <v>2200</v>
      </c>
      <c r="F137" s="170">
        <v>48</v>
      </c>
      <c r="G137" s="167">
        <f>F137*E137</f>
        <v>105600</v>
      </c>
      <c r="H137" s="172">
        <v>60</v>
      </c>
      <c r="I137" s="168">
        <f>E137*H137</f>
        <v>132000</v>
      </c>
      <c r="J137" s="270">
        <f>IF(ISBLANK(E137),"",G137+I137)</f>
        <v>237600</v>
      </c>
    </row>
    <row r="138" spans="1:10" ht="14.25" customHeight="1">
      <c r="A138" s="212"/>
      <c r="B138" s="164" t="s">
        <v>99</v>
      </c>
      <c r="C138" s="169"/>
      <c r="D138" s="169" t="s">
        <v>72</v>
      </c>
      <c r="E138" s="283">
        <v>500</v>
      </c>
      <c r="F138" s="173">
        <v>6</v>
      </c>
      <c r="G138" s="167">
        <f t="shared" si="7"/>
        <v>3000</v>
      </c>
      <c r="H138" s="137">
        <v>1</v>
      </c>
      <c r="I138" s="168">
        <f t="shared" si="8"/>
        <v>500</v>
      </c>
      <c r="J138" s="270">
        <f t="shared" si="9"/>
        <v>3500</v>
      </c>
    </row>
    <row r="139" spans="1:10" ht="14.25" customHeight="1">
      <c r="A139" s="212"/>
      <c r="B139" s="127" t="s">
        <v>119</v>
      </c>
      <c r="C139" s="166"/>
      <c r="D139" s="146" t="s">
        <v>72</v>
      </c>
      <c r="E139" s="285">
        <v>500</v>
      </c>
      <c r="F139" s="170">
        <v>6</v>
      </c>
      <c r="G139" s="167">
        <f t="shared" si="7"/>
        <v>3000</v>
      </c>
      <c r="H139" s="172">
        <v>1</v>
      </c>
      <c r="I139" s="168">
        <f t="shared" si="8"/>
        <v>500</v>
      </c>
      <c r="J139" s="270">
        <f t="shared" si="9"/>
        <v>3500</v>
      </c>
    </row>
    <row r="140" spans="1:10" ht="14.25" customHeight="1">
      <c r="A140" s="212"/>
      <c r="B140" s="164" t="s">
        <v>138</v>
      </c>
      <c r="C140" s="169"/>
      <c r="D140" s="169" t="s">
        <v>72</v>
      </c>
      <c r="E140" s="283">
        <v>1100</v>
      </c>
      <c r="F140" s="170">
        <v>3</v>
      </c>
      <c r="G140" s="167">
        <f t="shared" si="7"/>
        <v>3300</v>
      </c>
      <c r="H140" s="172">
        <v>0</v>
      </c>
      <c r="I140" s="168">
        <f t="shared" si="8"/>
        <v>0</v>
      </c>
      <c r="J140" s="270">
        <f t="shared" si="9"/>
        <v>3300</v>
      </c>
    </row>
    <row r="141" spans="1:10" ht="14.25" customHeight="1">
      <c r="A141" s="212"/>
      <c r="B141" s="164" t="s">
        <v>134</v>
      </c>
      <c r="C141" s="169"/>
      <c r="D141" s="169" t="s">
        <v>73</v>
      </c>
      <c r="E141" s="283">
        <v>5000</v>
      </c>
      <c r="F141" s="170">
        <v>3</v>
      </c>
      <c r="G141" s="167">
        <f t="shared" si="7"/>
        <v>15000</v>
      </c>
      <c r="H141" s="172">
        <v>0</v>
      </c>
      <c r="I141" s="168">
        <f t="shared" si="8"/>
        <v>0</v>
      </c>
      <c r="J141" s="270">
        <f t="shared" si="9"/>
        <v>15000</v>
      </c>
    </row>
    <row r="142" spans="1:10" ht="14.25" customHeight="1">
      <c r="A142" s="212"/>
      <c r="B142" s="164" t="s">
        <v>133</v>
      </c>
      <c r="C142" s="169"/>
      <c r="D142" s="169" t="s">
        <v>72</v>
      </c>
      <c r="E142" s="283">
        <v>1300</v>
      </c>
      <c r="F142" s="170">
        <v>3</v>
      </c>
      <c r="G142" s="167">
        <f t="shared" si="7"/>
        <v>3900</v>
      </c>
      <c r="H142" s="172">
        <v>0</v>
      </c>
      <c r="I142" s="168">
        <f t="shared" si="8"/>
        <v>0</v>
      </c>
      <c r="J142" s="270">
        <f t="shared" si="9"/>
        <v>3900</v>
      </c>
    </row>
    <row r="143" spans="1:10" ht="14.25" customHeight="1">
      <c r="A143" s="212"/>
      <c r="B143" s="164" t="s">
        <v>139</v>
      </c>
      <c r="C143" s="169"/>
      <c r="D143" s="169" t="s">
        <v>72</v>
      </c>
      <c r="E143" s="283">
        <v>1200</v>
      </c>
      <c r="F143" s="179">
        <v>3</v>
      </c>
      <c r="G143" s="179">
        <f t="shared" si="7"/>
        <v>3600</v>
      </c>
      <c r="H143" s="172">
        <v>0</v>
      </c>
      <c r="I143" s="168">
        <f t="shared" si="8"/>
        <v>0</v>
      </c>
      <c r="J143" s="270">
        <f t="shared" si="9"/>
        <v>3600</v>
      </c>
    </row>
    <row r="144" spans="1:10" ht="14.25" customHeight="1">
      <c r="A144" s="212"/>
      <c r="B144" s="177" t="s">
        <v>135</v>
      </c>
      <c r="C144" s="178"/>
      <c r="D144" s="169" t="s">
        <v>72</v>
      </c>
      <c r="E144" s="283">
        <v>350</v>
      </c>
      <c r="F144" s="178">
        <v>73</v>
      </c>
      <c r="G144" s="178">
        <f t="shared" si="7"/>
        <v>25550</v>
      </c>
      <c r="H144" s="178">
        <v>60</v>
      </c>
      <c r="I144" s="178">
        <f t="shared" si="8"/>
        <v>21000</v>
      </c>
      <c r="J144" s="272">
        <f t="shared" si="9"/>
        <v>46550</v>
      </c>
    </row>
    <row r="145" spans="1:10" ht="14.25" customHeight="1">
      <c r="A145" s="212"/>
      <c r="E145" s="121"/>
      <c r="J145" s="273"/>
    </row>
    <row r="146" spans="1:10" ht="14.25" customHeight="1">
      <c r="A146" s="212"/>
      <c r="J146" s="273"/>
    </row>
    <row r="147" spans="1:10" ht="15.75" customHeight="1">
      <c r="A147" s="212"/>
      <c r="J147" s="273"/>
    </row>
    <row r="148" spans="1:10" ht="14.25" customHeight="1">
      <c r="A148" s="212"/>
      <c r="J148" s="273"/>
    </row>
    <row r="149" spans="1:10" ht="14.25" customHeight="1">
      <c r="A149" s="212"/>
      <c r="J149" s="273"/>
    </row>
    <row r="150" spans="1:10" ht="14.25" customHeight="1">
      <c r="A150" s="212"/>
      <c r="J150" s="273"/>
    </row>
    <row r="151" spans="1:10" ht="14.25" customHeight="1">
      <c r="A151" s="212"/>
      <c r="J151" s="273"/>
    </row>
    <row r="152" spans="1:10" ht="14.25" customHeight="1">
      <c r="A152" s="212"/>
      <c r="J152" s="273"/>
    </row>
    <row r="153" spans="1:10" ht="13.5" thickBot="1">
      <c r="A153" s="212"/>
      <c r="B153" s="225"/>
      <c r="C153" s="226"/>
      <c r="D153" s="66"/>
      <c r="E153" s="67"/>
      <c r="F153" s="68"/>
      <c r="G153" s="45">
        <f>IF(ISBLANK(E153),"",E153*F153)</f>
      </c>
      <c r="H153" s="47"/>
      <c r="I153" s="101">
        <f>IF(ISBLANK(E153),"",E153*H153)</f>
      </c>
      <c r="J153" s="274">
        <f>IF(ISBLANK(E153),"",G153+I153)</f>
      </c>
    </row>
    <row r="154" spans="1:10" ht="15.75" thickBot="1">
      <c r="A154" s="200" t="s">
        <v>28</v>
      </c>
      <c r="B154" s="201"/>
      <c r="C154" s="201"/>
      <c r="D154" s="201"/>
      <c r="E154" s="201"/>
      <c r="F154" s="202"/>
      <c r="G154" s="117">
        <f>IF(SUM(G83:G153)&gt;0,SUM(G83:G153),"")</f>
        <v>7300070.8</v>
      </c>
      <c r="H154" s="124"/>
      <c r="I154" s="117">
        <f>IF(SUM(I83:I153)&gt;0,SUM(I83:I153),"")</f>
        <v>6896606.6</v>
      </c>
      <c r="J154" s="275">
        <f>IF(SUM(J83:J153)&gt;0,SUM(J83:J153),"")</f>
        <v>14196677.4</v>
      </c>
    </row>
    <row r="155" spans="1:10" ht="12.75">
      <c r="A155" s="89"/>
      <c r="B155" s="89"/>
      <c r="C155" s="89"/>
      <c r="D155" s="89"/>
      <c r="E155" s="89"/>
      <c r="F155" s="89"/>
      <c r="G155" s="89"/>
      <c r="H155" s="89"/>
      <c r="I155" s="89"/>
      <c r="J155" s="276"/>
    </row>
    <row r="156" spans="1:11" ht="12.75">
      <c r="A156" s="194" t="s">
        <v>19</v>
      </c>
      <c r="B156" s="188"/>
      <c r="C156" s="188"/>
      <c r="D156" s="188"/>
      <c r="E156" s="188"/>
      <c r="F156" s="188"/>
      <c r="G156" s="188"/>
      <c r="H156" s="188"/>
      <c r="I156" s="188"/>
      <c r="J156" s="188"/>
      <c r="K156" s="188"/>
    </row>
    <row r="157" spans="1:11" ht="12.75">
      <c r="A157" s="188"/>
      <c r="B157" s="188"/>
      <c r="C157" s="188"/>
      <c r="D157" s="188"/>
      <c r="E157" s="188"/>
      <c r="F157" s="188"/>
      <c r="G157" s="188"/>
      <c r="H157" s="188"/>
      <c r="I157" s="188"/>
      <c r="J157" s="188"/>
      <c r="K157" s="188"/>
    </row>
    <row r="158" spans="1:10" ht="13.5" thickBot="1">
      <c r="A158" s="89"/>
      <c r="B158" s="89"/>
      <c r="C158" s="89"/>
      <c r="D158" s="89"/>
      <c r="E158" s="89"/>
      <c r="F158" s="89"/>
      <c r="G158" s="89"/>
      <c r="H158" s="89"/>
      <c r="I158" s="89"/>
      <c r="J158" s="276"/>
    </row>
    <row r="159" spans="1:10" ht="15.75" thickBot="1">
      <c r="A159" s="90" t="s">
        <v>39</v>
      </c>
      <c r="B159" s="91"/>
      <c r="C159" s="91"/>
      <c r="D159" s="91"/>
      <c r="E159" s="91"/>
      <c r="F159" s="91"/>
      <c r="G159" s="91"/>
      <c r="H159" s="91"/>
      <c r="I159" s="91"/>
      <c r="J159" s="277"/>
    </row>
    <row r="160" spans="1:10" ht="67.5" customHeight="1" thickBot="1">
      <c r="A160" s="196" t="s">
        <v>37</v>
      </c>
      <c r="B160" s="197"/>
      <c r="C160" s="203" t="s">
        <v>38</v>
      </c>
      <c r="D160" s="244"/>
      <c r="E160" s="245"/>
      <c r="F160" s="95" t="s">
        <v>3</v>
      </c>
      <c r="G160" s="95" t="s">
        <v>2</v>
      </c>
      <c r="H160" s="96" t="s">
        <v>16</v>
      </c>
      <c r="I160" s="96" t="s">
        <v>1</v>
      </c>
      <c r="J160" s="278" t="s">
        <v>17</v>
      </c>
    </row>
    <row r="161" spans="1:10" ht="15" customHeight="1">
      <c r="A161" s="192" t="s">
        <v>71</v>
      </c>
      <c r="B161" s="193"/>
      <c r="C161" s="190"/>
      <c r="D161" s="189"/>
      <c r="E161" s="195"/>
      <c r="F161" s="107"/>
      <c r="G161" s="41"/>
      <c r="H161" s="108"/>
      <c r="I161" s="44"/>
      <c r="J161" s="279">
        <f>IF(ISBLANK(G161),"",G161+I161)</f>
      </c>
    </row>
    <row r="162" spans="1:10" ht="15" customHeight="1">
      <c r="A162" s="190"/>
      <c r="B162" s="191"/>
      <c r="C162" s="190"/>
      <c r="D162" s="189"/>
      <c r="E162" s="195"/>
      <c r="F162" s="111"/>
      <c r="G162" s="42"/>
      <c r="H162" s="112"/>
      <c r="I162" s="45"/>
      <c r="J162" s="279">
        <f aca="true" t="shared" si="10" ref="J162:J168">IF(ISBLANK(G162),"",G162+I162)</f>
      </c>
    </row>
    <row r="163" spans="1:10" ht="15" customHeight="1">
      <c r="A163" s="190"/>
      <c r="B163" s="191"/>
      <c r="C163" s="190"/>
      <c r="D163" s="189"/>
      <c r="E163" s="195"/>
      <c r="F163" s="111"/>
      <c r="G163" s="42"/>
      <c r="H163" s="112"/>
      <c r="I163" s="45"/>
      <c r="J163" s="279">
        <f t="shared" si="10"/>
      </c>
    </row>
    <row r="164" spans="1:10" ht="15" customHeight="1">
      <c r="A164" s="190"/>
      <c r="B164" s="191"/>
      <c r="C164" s="190"/>
      <c r="D164" s="189"/>
      <c r="E164" s="195"/>
      <c r="F164" s="111"/>
      <c r="G164" s="42"/>
      <c r="H164" s="112"/>
      <c r="I164" s="45"/>
      <c r="J164" s="279">
        <f t="shared" si="10"/>
      </c>
    </row>
    <row r="165" spans="1:10" ht="15" customHeight="1">
      <c r="A165" s="190"/>
      <c r="B165" s="191"/>
      <c r="C165" s="190"/>
      <c r="D165" s="189"/>
      <c r="E165" s="195"/>
      <c r="F165" s="111"/>
      <c r="G165" s="42"/>
      <c r="H165" s="112"/>
      <c r="I165" s="46"/>
      <c r="J165" s="279">
        <f t="shared" si="10"/>
      </c>
    </row>
    <row r="166" spans="1:10" ht="15" customHeight="1">
      <c r="A166" s="190"/>
      <c r="B166" s="191"/>
      <c r="C166" s="190"/>
      <c r="D166" s="189"/>
      <c r="E166" s="195"/>
      <c r="F166" s="111"/>
      <c r="G166" s="42"/>
      <c r="H166" s="112"/>
      <c r="I166" s="46"/>
      <c r="J166" s="279">
        <f t="shared" si="10"/>
      </c>
    </row>
    <row r="167" spans="1:10" ht="15" customHeight="1">
      <c r="A167" s="190"/>
      <c r="B167" s="191"/>
      <c r="C167" s="190"/>
      <c r="D167" s="189"/>
      <c r="E167" s="195"/>
      <c r="F167" s="111"/>
      <c r="G167" s="48"/>
      <c r="H167" s="112"/>
      <c r="I167" s="46"/>
      <c r="J167" s="279">
        <f t="shared" si="10"/>
      </c>
    </row>
    <row r="168" spans="1:10" ht="13.5" thickBot="1">
      <c r="A168" s="228"/>
      <c r="B168" s="229"/>
      <c r="C168" s="217"/>
      <c r="D168" s="218"/>
      <c r="E168" s="219"/>
      <c r="F168" s="125"/>
      <c r="G168" s="49"/>
      <c r="H168" s="126"/>
      <c r="I168" s="43"/>
      <c r="J168" s="280">
        <f t="shared" si="10"/>
      </c>
    </row>
    <row r="169" spans="1:10" ht="15.75" thickBot="1">
      <c r="A169" s="200" t="s">
        <v>29</v>
      </c>
      <c r="B169" s="201"/>
      <c r="C169" s="216"/>
      <c r="D169" s="216"/>
      <c r="E169" s="216"/>
      <c r="F169" s="202"/>
      <c r="G169" s="117">
        <f>IF(SUM(G161:G168)&gt;0,SUM(G161:G168),"")</f>
      </c>
      <c r="H169" s="124"/>
      <c r="I169" s="117">
        <f>IF(SUM(I161:I168)&gt;0,SUM(I161:I168),"")</f>
      </c>
      <c r="J169" s="281">
        <f>IF(SUM(J161:J168)&gt;0,SUM(J161:J168),"")</f>
      </c>
    </row>
    <row r="170" spans="1:10" ht="32.25" customHeight="1">
      <c r="A170" s="215" t="s">
        <v>51</v>
      </c>
      <c r="B170" s="215"/>
      <c r="C170" s="215"/>
      <c r="D170" s="215"/>
      <c r="E170" s="215"/>
      <c r="F170" s="215"/>
      <c r="G170" s="215"/>
      <c r="H170" s="215"/>
      <c r="I170" s="215"/>
      <c r="J170" s="215"/>
    </row>
    <row r="171" spans="1:10" ht="23.25" customHeight="1">
      <c r="A171" s="220" t="s">
        <v>33</v>
      </c>
      <c r="B171" s="221"/>
      <c r="C171" s="221"/>
      <c r="D171" s="221"/>
      <c r="E171" s="221"/>
      <c r="F171" s="221"/>
      <c r="G171" s="221"/>
      <c r="H171" s="221"/>
      <c r="I171" s="221"/>
      <c r="J171" s="221"/>
    </row>
    <row r="172" spans="1:3" ht="15.75">
      <c r="A172" s="4"/>
      <c r="B172" s="1"/>
      <c r="C172" s="1"/>
    </row>
    <row r="173" spans="2:3" ht="12.75">
      <c r="B173" s="1"/>
      <c r="C173" s="1"/>
    </row>
    <row r="174" spans="2:3" ht="12.75">
      <c r="B174" s="1"/>
      <c r="C174" s="1"/>
    </row>
    <row r="175" spans="2:3" ht="12.75">
      <c r="B175" s="1"/>
      <c r="C175" s="1"/>
    </row>
    <row r="176" spans="2:3" ht="12.75">
      <c r="B176" s="1"/>
      <c r="C176" s="1"/>
    </row>
    <row r="177" spans="1:3" ht="12.75">
      <c r="A177" s="5"/>
      <c r="B177" s="1"/>
      <c r="C177" s="1"/>
    </row>
    <row r="178" spans="1:3" ht="12.75">
      <c r="A178" s="5"/>
      <c r="B178" s="1"/>
      <c r="C178" s="1"/>
    </row>
    <row r="179" spans="1:3" ht="12.75">
      <c r="A179" s="5"/>
      <c r="B179" s="1"/>
      <c r="C179" s="1"/>
    </row>
    <row r="180" spans="1:3" ht="12.75">
      <c r="A180" s="5"/>
      <c r="B180" s="1"/>
      <c r="C180" s="1"/>
    </row>
    <row r="181" spans="1:3" ht="12.75">
      <c r="A181" s="5"/>
      <c r="B181" s="1"/>
      <c r="C181" s="1"/>
    </row>
    <row r="182" spans="1:3" ht="12.75">
      <c r="A182" s="5"/>
      <c r="B182" s="1"/>
      <c r="C182" s="1"/>
    </row>
    <row r="183" spans="1:3" ht="12.75">
      <c r="A183" s="5"/>
      <c r="B183" s="1"/>
      <c r="C183" s="1"/>
    </row>
    <row r="184" spans="1:3" ht="12.75">
      <c r="A184" s="5"/>
      <c r="B184" s="1"/>
      <c r="C184" s="1"/>
    </row>
    <row r="185" spans="1:3" ht="12.75">
      <c r="A185" s="5"/>
      <c r="B185" s="1"/>
      <c r="C185" s="1"/>
    </row>
    <row r="186" spans="1:3" ht="12.75">
      <c r="A186" s="5"/>
      <c r="B186" s="1"/>
      <c r="C186" s="1"/>
    </row>
    <row r="187" spans="1:3" ht="12.75">
      <c r="A187" s="5"/>
      <c r="B187" s="1"/>
      <c r="C187" s="1"/>
    </row>
    <row r="188" spans="1:3" ht="12.75">
      <c r="A188" s="5"/>
      <c r="B188" s="1"/>
      <c r="C188" s="1"/>
    </row>
    <row r="189" spans="1:3" ht="12.75">
      <c r="A189" s="5"/>
      <c r="B189" s="1"/>
      <c r="C189" s="1"/>
    </row>
    <row r="190" spans="1:3" ht="12.75">
      <c r="A190" s="5"/>
      <c r="B190" s="1"/>
      <c r="C190" s="1"/>
    </row>
    <row r="191" spans="1:3" ht="12.75">
      <c r="A191" s="5"/>
      <c r="B191" s="1"/>
      <c r="C191" s="1"/>
    </row>
    <row r="192" spans="1:3" ht="12.75">
      <c r="A192" s="5"/>
      <c r="B192" s="1"/>
      <c r="C192" s="1"/>
    </row>
    <row r="193" spans="1:3" ht="12.75">
      <c r="A193" s="5"/>
      <c r="B193" s="1"/>
      <c r="C193" s="1"/>
    </row>
    <row r="194" spans="1:3" ht="12.75">
      <c r="A194" s="5"/>
      <c r="B194" s="1"/>
      <c r="C194" s="1"/>
    </row>
    <row r="195" spans="1:3" ht="12.75">
      <c r="A195" s="5"/>
      <c r="B195" s="1"/>
      <c r="C195" s="1"/>
    </row>
    <row r="196" spans="1:3" ht="12.75">
      <c r="A196" s="5"/>
      <c r="B196" s="1"/>
      <c r="C196" s="1"/>
    </row>
    <row r="197" spans="1:3" ht="12.75">
      <c r="A197" s="5"/>
      <c r="B197" s="1"/>
      <c r="C197" s="1"/>
    </row>
    <row r="198" spans="1:3" ht="12.75">
      <c r="A198" s="5"/>
      <c r="B198" s="1"/>
      <c r="C198" s="1"/>
    </row>
    <row r="199" spans="1:3" ht="12.75">
      <c r="A199" s="6"/>
      <c r="B199" s="1"/>
      <c r="C199" s="1"/>
    </row>
    <row r="200" spans="1:3" ht="12.75">
      <c r="A200" s="6"/>
      <c r="B200" s="1"/>
      <c r="C200" s="1"/>
    </row>
    <row r="201" spans="1:3" ht="15.75">
      <c r="A201" s="4"/>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sheetData>
  <sheetProtection formatCells="0" formatColumns="0" formatRows="0" selectLockedCells="1"/>
  <mergeCells count="52">
    <mergeCell ref="J17:J18"/>
    <mergeCell ref="A17:A18"/>
    <mergeCell ref="B17:B18"/>
    <mergeCell ref="C160:E160"/>
    <mergeCell ref="A37:A42"/>
    <mergeCell ref="A25:A30"/>
    <mergeCell ref="A19:A24"/>
    <mergeCell ref="A59:A64"/>
    <mergeCell ref="A47:A52"/>
    <mergeCell ref="A31:A36"/>
    <mergeCell ref="A4:I4"/>
    <mergeCell ref="B7:E7"/>
    <mergeCell ref="D17:E17"/>
    <mergeCell ref="F17:G17"/>
    <mergeCell ref="H17:I17"/>
    <mergeCell ref="B8:E8"/>
    <mergeCell ref="C17:C18"/>
    <mergeCell ref="A171:J171"/>
    <mergeCell ref="A83:A110"/>
    <mergeCell ref="A53:A58"/>
    <mergeCell ref="B153:C153"/>
    <mergeCell ref="B111:C111"/>
    <mergeCell ref="C167:E167"/>
    <mergeCell ref="A168:B168"/>
    <mergeCell ref="A164:B164"/>
    <mergeCell ref="C162:E162"/>
    <mergeCell ref="C163:E163"/>
    <mergeCell ref="A65:A70"/>
    <mergeCell ref="A170:J170"/>
    <mergeCell ref="A166:B166"/>
    <mergeCell ref="A167:B167"/>
    <mergeCell ref="A165:B165"/>
    <mergeCell ref="A169:F169"/>
    <mergeCell ref="C165:E165"/>
    <mergeCell ref="C168:E168"/>
    <mergeCell ref="C166:E166"/>
    <mergeCell ref="C164:E164"/>
    <mergeCell ref="B83:C83"/>
    <mergeCell ref="A154:F154"/>
    <mergeCell ref="A111:A153"/>
    <mergeCell ref="A71:A76"/>
    <mergeCell ref="J71:J76"/>
    <mergeCell ref="A77:F77"/>
    <mergeCell ref="B82:C82"/>
    <mergeCell ref="I71:I76"/>
    <mergeCell ref="G71:G76"/>
    <mergeCell ref="A163:B163"/>
    <mergeCell ref="A161:B161"/>
    <mergeCell ref="A156:K157"/>
    <mergeCell ref="C161:E161"/>
    <mergeCell ref="A160:B160"/>
    <mergeCell ref="A162:B162"/>
  </mergeCells>
  <dataValidations count="6">
    <dataValidation type="whole" operator="greaterThanOrEqual" allowBlank="1" showInputMessage="1" showErrorMessage="1" sqref="H153 F153 H110:H111 F110:F111 G112:G142 I112:I143 G84 F83 H47:H70 H83 I84:I110 F47:F70">
      <formula1>0</formula1>
    </dataValidation>
    <dataValidation type="list" allowBlank="1" showInputMessage="1" showErrorMessage="1" sqref="C161:E168">
      <formula1>"Human Ressources,Technical and Management Assistance, Training,  Procurement&amp;Supply Management Costs, Infrastructure and Other Equipment, Communication Materials, Planning and Administration, Overheads"</formula1>
    </dataValidation>
    <dataValidation type="decimal" operator="greaterThanOrEqual" allowBlank="1" showInputMessage="1" showErrorMessage="1" sqref="G161:G168 I161:I168 I71:I76 G71:G76">
      <formula1>0</formula1>
    </dataValidation>
    <dataValidation type="decimal" operator="greaterThan" allowBlank="1" showInputMessage="1" showErrorMessage="1" sqref="E153 E111 E47:E70 E83">
      <formula1>0</formula1>
    </dataValidation>
    <dataValidation type="list" allowBlank="1" showInputMessage="1" showErrorMessage="1" sqref="I45">
      <formula1>Incoterm</formula1>
    </dataValidation>
    <dataValidation type="list" allowBlank="1" showInputMessage="1" showErrorMessage="1" sqref="D31:H36 G28:G30 G19:G26 H19:I30 D19:F30 D37:I42">
      <formula1>YesNo</formula1>
    </dataValidation>
  </dataValidations>
  <printOptions horizontalCentered="1"/>
  <pageMargins left="0.15748031496062992" right="0.2362204724409449" top="0.16" bottom="0.19" header="0.13" footer="0.13"/>
  <pageSetup fitToHeight="3" horizontalDpi="600" verticalDpi="600" orientation="landscape" paperSize="9" r:id="rId2"/>
  <headerFooter alignWithMargins="0">
    <oddFooter>&amp;RPage &amp;P of &amp;N</oddFooter>
  </headerFooter>
  <rowBreaks count="2" manualBreakCount="2">
    <brk id="43" max="10" man="1"/>
    <brk id="79" max="10" man="1"/>
  </rowBreaks>
  <drawing r:id="rId1"/>
</worksheet>
</file>

<file path=xl/worksheets/sheet2.xml><?xml version="1.0" encoding="utf-8"?>
<worksheet xmlns="http://schemas.openxmlformats.org/spreadsheetml/2006/main" xmlns:r="http://schemas.openxmlformats.org/officeDocument/2006/relationships">
  <sheetPr>
    <tabColor indexed="50"/>
  </sheetPr>
  <dimension ref="A1:B13"/>
  <sheetViews>
    <sheetView zoomScalePageLayoutView="0" workbookViewId="0" topLeftCell="A1">
      <selection activeCell="B2" sqref="B2:B3"/>
    </sheetView>
  </sheetViews>
  <sheetFormatPr defaultColWidth="9.140625" defaultRowHeight="12.75"/>
  <cols>
    <col min="1" max="1" width="37.00390625" style="0" bestFit="1" customWidth="1"/>
  </cols>
  <sheetData>
    <row r="1" spans="1:2" ht="12.75">
      <c r="A1" t="s">
        <v>52</v>
      </c>
      <c r="B1" t="s">
        <v>65</v>
      </c>
    </row>
    <row r="2" spans="1:2" ht="12.75">
      <c r="A2" t="s">
        <v>53</v>
      </c>
      <c r="B2" t="s">
        <v>66</v>
      </c>
    </row>
    <row r="3" spans="1:2" ht="12.75">
      <c r="A3" t="s">
        <v>54</v>
      </c>
      <c r="B3" t="s">
        <v>67</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sheetData>
  <sheetProtection password="C8DD"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jcutler</dc:creator>
  <cp:keywords/>
  <dc:description/>
  <cp:lastModifiedBy>Usuário</cp:lastModifiedBy>
  <cp:lastPrinted>2009-05-31T12:56:23Z</cp:lastPrinted>
  <dcterms:created xsi:type="dcterms:W3CDTF">2006-09-13T07:14:01Z</dcterms:created>
  <dcterms:modified xsi:type="dcterms:W3CDTF">2009-05-31T16:29:30Z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